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-Paul.Braun\Documents\Paul\QA\Produse\Nutritie\Calculator nutritie\2020\"/>
    </mc:Choice>
  </mc:AlternateContent>
  <xr:revisionPtr revIDLastSave="0" documentId="13_ncr:1_{20A08B67-8B7C-4E85-80D7-707195BD3F09}" xr6:coauthVersionLast="45" xr6:coauthVersionMax="45" xr10:uidLastSave="{00000000-0000-0000-0000-000000000000}"/>
  <bookViews>
    <workbookView xWindow="5480" yWindow="3520" windowWidth="14400" windowHeight="7360" xr2:uid="{00000000-000D-0000-FFFF-FFFF00000000}"/>
  </bookViews>
  <sheets>
    <sheet name="Local (serving) Romani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8" i="1" l="1"/>
  <c r="Z38" i="1"/>
  <c r="Y38" i="1"/>
  <c r="W38" i="1"/>
  <c r="U38" i="1"/>
  <c r="T38" i="1"/>
  <c r="R38" i="1"/>
  <c r="Q38" i="1"/>
  <c r="O38" i="1"/>
  <c r="N38" i="1"/>
  <c r="L38" i="1"/>
  <c r="K38" i="1"/>
  <c r="I38" i="1"/>
  <c r="G38" i="1"/>
  <c r="H38" i="1"/>
  <c r="D38" i="1"/>
  <c r="C38" i="1"/>
  <c r="AB37" i="1"/>
  <c r="Z37" i="1"/>
  <c r="Y37" i="1"/>
  <c r="W37" i="1"/>
  <c r="U37" i="1"/>
  <c r="T37" i="1"/>
  <c r="R37" i="1"/>
  <c r="Q37" i="1"/>
  <c r="O37" i="1"/>
  <c r="N37" i="1"/>
  <c r="L37" i="1"/>
  <c r="K37" i="1"/>
  <c r="I37" i="1"/>
  <c r="G37" i="1"/>
  <c r="F37" i="1"/>
  <c r="D37" i="1"/>
  <c r="E37" i="1"/>
  <c r="F38" i="1"/>
  <c r="C37" i="1"/>
  <c r="H37" i="1"/>
  <c r="E38" i="1"/>
  <c r="AB42" i="1"/>
  <c r="Z42" i="1"/>
  <c r="Y42" i="1"/>
  <c r="W42" i="1"/>
  <c r="U42" i="1"/>
  <c r="T42" i="1"/>
  <c r="R42" i="1"/>
  <c r="Q42" i="1"/>
  <c r="O42" i="1"/>
  <c r="N42" i="1"/>
  <c r="L42" i="1"/>
  <c r="K42" i="1"/>
  <c r="I42" i="1"/>
  <c r="G42" i="1"/>
  <c r="H42" i="1"/>
  <c r="D42" i="1"/>
  <c r="C42" i="1"/>
  <c r="E42" i="1"/>
  <c r="F42" i="1"/>
  <c r="AB41" i="1"/>
  <c r="Z41" i="1"/>
  <c r="Y41" i="1"/>
  <c r="W41" i="1"/>
  <c r="U41" i="1"/>
  <c r="T41" i="1"/>
  <c r="R41" i="1"/>
  <c r="Q41" i="1"/>
  <c r="O41" i="1"/>
  <c r="N41" i="1"/>
  <c r="L41" i="1"/>
  <c r="K41" i="1"/>
  <c r="I41" i="1"/>
  <c r="G41" i="1"/>
  <c r="H41" i="1"/>
  <c r="D41" i="1"/>
  <c r="E41" i="1"/>
  <c r="F41" i="1"/>
  <c r="C41" i="1"/>
  <c r="AB40" i="1"/>
  <c r="Z40" i="1"/>
  <c r="Y40" i="1"/>
  <c r="W40" i="1"/>
  <c r="U40" i="1"/>
  <c r="T40" i="1"/>
  <c r="R40" i="1"/>
  <c r="Q40" i="1"/>
  <c r="O40" i="1"/>
  <c r="N40" i="1"/>
  <c r="L40" i="1"/>
  <c r="K40" i="1"/>
  <c r="I40" i="1"/>
  <c r="G40" i="1"/>
  <c r="H40" i="1"/>
  <c r="D40" i="1"/>
  <c r="E40" i="1"/>
  <c r="AB39" i="1"/>
  <c r="Z39" i="1"/>
  <c r="Y39" i="1"/>
  <c r="W39" i="1"/>
  <c r="U39" i="1"/>
  <c r="T39" i="1"/>
  <c r="R39" i="1"/>
  <c r="Q39" i="1"/>
  <c r="O39" i="1"/>
  <c r="N39" i="1"/>
  <c r="L39" i="1"/>
  <c r="K39" i="1"/>
  <c r="I39" i="1"/>
  <c r="G39" i="1"/>
  <c r="H39" i="1"/>
  <c r="D39" i="1"/>
  <c r="E39" i="1"/>
  <c r="C39" i="1"/>
  <c r="F39" i="1"/>
  <c r="F40" i="1"/>
  <c r="C40" i="1"/>
  <c r="AB50" i="1"/>
  <c r="Z50" i="1"/>
  <c r="Y50" i="1"/>
  <c r="W50" i="1"/>
  <c r="U50" i="1"/>
  <c r="T50" i="1"/>
  <c r="R50" i="1"/>
  <c r="Q50" i="1"/>
  <c r="O50" i="1"/>
  <c r="N50" i="1"/>
  <c r="L50" i="1"/>
  <c r="K50" i="1"/>
  <c r="I50" i="1"/>
  <c r="G50" i="1"/>
  <c r="H50" i="1"/>
  <c r="D50" i="1"/>
  <c r="E50" i="1"/>
  <c r="AB49" i="1"/>
  <c r="Z49" i="1"/>
  <c r="Y49" i="1"/>
  <c r="W49" i="1"/>
  <c r="U49" i="1"/>
  <c r="T49" i="1"/>
  <c r="R49" i="1"/>
  <c r="Q49" i="1"/>
  <c r="O49" i="1"/>
  <c r="N49" i="1"/>
  <c r="L49" i="1"/>
  <c r="K49" i="1"/>
  <c r="I49" i="1"/>
  <c r="G49" i="1"/>
  <c r="H49" i="1"/>
  <c r="D49" i="1"/>
  <c r="E49" i="1"/>
  <c r="AB48" i="1"/>
  <c r="Z48" i="1"/>
  <c r="Y48" i="1"/>
  <c r="W48" i="1"/>
  <c r="U48" i="1"/>
  <c r="T48" i="1"/>
  <c r="R48" i="1"/>
  <c r="Q48" i="1"/>
  <c r="O48" i="1"/>
  <c r="N48" i="1"/>
  <c r="L48" i="1"/>
  <c r="K48" i="1"/>
  <c r="I48" i="1"/>
  <c r="G48" i="1"/>
  <c r="H48" i="1"/>
  <c r="D48" i="1"/>
  <c r="C48" i="1"/>
  <c r="AB47" i="1"/>
  <c r="Z47" i="1"/>
  <c r="Y47" i="1"/>
  <c r="W47" i="1"/>
  <c r="U47" i="1"/>
  <c r="T47" i="1"/>
  <c r="R47" i="1"/>
  <c r="Q47" i="1"/>
  <c r="O47" i="1"/>
  <c r="N47" i="1"/>
  <c r="L47" i="1"/>
  <c r="K47" i="1"/>
  <c r="I47" i="1"/>
  <c r="G47" i="1"/>
  <c r="F47" i="1"/>
  <c r="D47" i="1"/>
  <c r="E47" i="1"/>
  <c r="AB46" i="1"/>
  <c r="Z46" i="1"/>
  <c r="Y46" i="1"/>
  <c r="W46" i="1"/>
  <c r="U46" i="1"/>
  <c r="T46" i="1"/>
  <c r="R46" i="1"/>
  <c r="Q46" i="1"/>
  <c r="O46" i="1"/>
  <c r="N46" i="1"/>
  <c r="L46" i="1"/>
  <c r="K46" i="1"/>
  <c r="I46" i="1"/>
  <c r="G46" i="1"/>
  <c r="F46" i="1"/>
  <c r="D46" i="1"/>
  <c r="E46" i="1"/>
  <c r="AB45" i="1"/>
  <c r="Z45" i="1"/>
  <c r="Y45" i="1"/>
  <c r="W45" i="1"/>
  <c r="U45" i="1"/>
  <c r="T45" i="1"/>
  <c r="R45" i="1"/>
  <c r="Q45" i="1"/>
  <c r="O45" i="1"/>
  <c r="N45" i="1"/>
  <c r="L45" i="1"/>
  <c r="K45" i="1"/>
  <c r="I45" i="1"/>
  <c r="G45" i="1"/>
  <c r="H45" i="1"/>
  <c r="D45" i="1"/>
  <c r="E45" i="1"/>
  <c r="AB44" i="1"/>
  <c r="Z44" i="1"/>
  <c r="Y44" i="1"/>
  <c r="W44" i="1"/>
  <c r="U44" i="1"/>
  <c r="T44" i="1"/>
  <c r="R44" i="1"/>
  <c r="Q44" i="1"/>
  <c r="O44" i="1"/>
  <c r="N44" i="1"/>
  <c r="L44" i="1"/>
  <c r="K44" i="1"/>
  <c r="I44" i="1"/>
  <c r="G44" i="1"/>
  <c r="H44" i="1"/>
  <c r="D44" i="1"/>
  <c r="C44" i="1"/>
  <c r="AB43" i="1"/>
  <c r="Z43" i="1"/>
  <c r="Y43" i="1"/>
  <c r="W43" i="1"/>
  <c r="U43" i="1"/>
  <c r="T43" i="1"/>
  <c r="R43" i="1"/>
  <c r="Q43" i="1"/>
  <c r="O43" i="1"/>
  <c r="N43" i="1"/>
  <c r="L43" i="1"/>
  <c r="K43" i="1"/>
  <c r="I43" i="1"/>
  <c r="G43" i="1"/>
  <c r="F43" i="1"/>
  <c r="D43" i="1"/>
  <c r="C43" i="1"/>
  <c r="C49" i="1"/>
  <c r="F50" i="1"/>
  <c r="C50" i="1"/>
  <c r="F48" i="1"/>
  <c r="C47" i="1"/>
  <c r="H47" i="1"/>
  <c r="E48" i="1"/>
  <c r="F49" i="1"/>
  <c r="C45" i="1"/>
  <c r="H46" i="1"/>
  <c r="F44" i="1"/>
  <c r="E43" i="1"/>
  <c r="H43" i="1"/>
  <c r="E44" i="1"/>
  <c r="F45" i="1"/>
  <c r="C46" i="1"/>
  <c r="AB55" i="1"/>
  <c r="Z55" i="1"/>
  <c r="Y55" i="1"/>
  <c r="W55" i="1"/>
  <c r="U55" i="1"/>
  <c r="T55" i="1"/>
  <c r="R55" i="1"/>
  <c r="Q55" i="1"/>
  <c r="O55" i="1"/>
  <c r="N55" i="1"/>
  <c r="L55" i="1"/>
  <c r="K55" i="1"/>
  <c r="I55" i="1"/>
  <c r="G55" i="1"/>
  <c r="H55" i="1"/>
  <c r="D55" i="1"/>
  <c r="E55" i="1"/>
  <c r="AB54" i="1"/>
  <c r="Z54" i="1"/>
  <c r="Y54" i="1"/>
  <c r="W54" i="1"/>
  <c r="U54" i="1"/>
  <c r="T54" i="1"/>
  <c r="R54" i="1"/>
  <c r="Q54" i="1"/>
  <c r="O54" i="1"/>
  <c r="N54" i="1"/>
  <c r="L54" i="1"/>
  <c r="K54" i="1"/>
  <c r="I54" i="1"/>
  <c r="G54" i="1"/>
  <c r="H54" i="1"/>
  <c r="D54" i="1"/>
  <c r="E54" i="1"/>
  <c r="AB53" i="1"/>
  <c r="Z53" i="1"/>
  <c r="Y53" i="1"/>
  <c r="W53" i="1"/>
  <c r="U53" i="1"/>
  <c r="T53" i="1"/>
  <c r="R53" i="1"/>
  <c r="Q53" i="1"/>
  <c r="O53" i="1"/>
  <c r="N53" i="1"/>
  <c r="L53" i="1"/>
  <c r="K53" i="1"/>
  <c r="I53" i="1"/>
  <c r="G53" i="1"/>
  <c r="H53" i="1"/>
  <c r="D53" i="1"/>
  <c r="C53" i="1"/>
  <c r="C54" i="1"/>
  <c r="F53" i="1"/>
  <c r="C55" i="1"/>
  <c r="F55" i="1"/>
  <c r="E53" i="1"/>
  <c r="F54" i="1"/>
  <c r="I142" i="1"/>
  <c r="AA106" i="1"/>
  <c r="AA105" i="1"/>
  <c r="AA104" i="1"/>
  <c r="AA103" i="1"/>
  <c r="AA102" i="1"/>
  <c r="AA101" i="1"/>
  <c r="S106" i="1"/>
  <c r="S105" i="1"/>
  <c r="S104" i="1"/>
  <c r="P106" i="1"/>
  <c r="P105" i="1"/>
  <c r="P104" i="1"/>
  <c r="G106" i="1"/>
  <c r="G105" i="1"/>
  <c r="G104" i="1"/>
  <c r="D106" i="1"/>
  <c r="D105" i="1"/>
  <c r="D104" i="1"/>
  <c r="R115" i="1"/>
  <c r="AB115" i="1"/>
  <c r="Z115" i="1"/>
  <c r="Y115" i="1"/>
  <c r="W115" i="1"/>
  <c r="U115" i="1"/>
  <c r="T115" i="1"/>
  <c r="Q115" i="1"/>
  <c r="O115" i="1"/>
  <c r="N115" i="1"/>
  <c r="L115" i="1"/>
  <c r="K115" i="1"/>
  <c r="I115" i="1"/>
  <c r="G115" i="1"/>
  <c r="H115" i="1"/>
  <c r="D115" i="1"/>
  <c r="E115" i="1"/>
  <c r="AB114" i="1"/>
  <c r="Z114" i="1"/>
  <c r="Y114" i="1"/>
  <c r="W114" i="1"/>
  <c r="U114" i="1"/>
  <c r="T114" i="1"/>
  <c r="R114" i="1"/>
  <c r="Q114" i="1"/>
  <c r="O114" i="1"/>
  <c r="N114" i="1"/>
  <c r="L114" i="1"/>
  <c r="K114" i="1"/>
  <c r="I114" i="1"/>
  <c r="G114" i="1"/>
  <c r="H114" i="1"/>
  <c r="D114" i="1"/>
  <c r="E114" i="1"/>
  <c r="AB113" i="1"/>
  <c r="Z113" i="1"/>
  <c r="Y113" i="1"/>
  <c r="W113" i="1"/>
  <c r="U113" i="1"/>
  <c r="T113" i="1"/>
  <c r="R113" i="1"/>
  <c r="Q113" i="1"/>
  <c r="O113" i="1"/>
  <c r="N113" i="1"/>
  <c r="L113" i="1"/>
  <c r="K113" i="1"/>
  <c r="I113" i="1"/>
  <c r="G113" i="1"/>
  <c r="H113" i="1"/>
  <c r="D113" i="1"/>
  <c r="E113" i="1"/>
  <c r="AB85" i="1"/>
  <c r="Z85" i="1"/>
  <c r="Y85" i="1"/>
  <c r="W85" i="1"/>
  <c r="U85" i="1"/>
  <c r="T85" i="1"/>
  <c r="R85" i="1"/>
  <c r="Q85" i="1"/>
  <c r="O85" i="1"/>
  <c r="N85" i="1"/>
  <c r="L85" i="1"/>
  <c r="K85" i="1"/>
  <c r="I85" i="1"/>
  <c r="G85" i="1"/>
  <c r="F85" i="1"/>
  <c r="D85" i="1"/>
  <c r="C85" i="1"/>
  <c r="AB84" i="1"/>
  <c r="Z84" i="1"/>
  <c r="Y84" i="1"/>
  <c r="W84" i="1"/>
  <c r="U84" i="1"/>
  <c r="T84" i="1"/>
  <c r="R84" i="1"/>
  <c r="Q84" i="1"/>
  <c r="O84" i="1"/>
  <c r="N84" i="1"/>
  <c r="L84" i="1"/>
  <c r="K84" i="1"/>
  <c r="I84" i="1"/>
  <c r="G84" i="1"/>
  <c r="F84" i="1"/>
  <c r="D84" i="1"/>
  <c r="E84" i="1"/>
  <c r="AB83" i="1"/>
  <c r="Z83" i="1"/>
  <c r="Y83" i="1"/>
  <c r="W83" i="1"/>
  <c r="U83" i="1"/>
  <c r="T83" i="1"/>
  <c r="R83" i="1"/>
  <c r="Q83" i="1"/>
  <c r="O83" i="1"/>
  <c r="N83" i="1"/>
  <c r="L83" i="1"/>
  <c r="K83" i="1"/>
  <c r="I83" i="1"/>
  <c r="G83" i="1"/>
  <c r="H83" i="1"/>
  <c r="D83" i="1"/>
  <c r="E83" i="1"/>
  <c r="AB82" i="1"/>
  <c r="Z82" i="1"/>
  <c r="Y82" i="1"/>
  <c r="W82" i="1"/>
  <c r="U82" i="1"/>
  <c r="T82" i="1"/>
  <c r="R82" i="1"/>
  <c r="Q82" i="1"/>
  <c r="O82" i="1"/>
  <c r="N82" i="1"/>
  <c r="L82" i="1"/>
  <c r="K82" i="1"/>
  <c r="I82" i="1"/>
  <c r="G82" i="1"/>
  <c r="H82" i="1"/>
  <c r="D82" i="1"/>
  <c r="C82" i="1"/>
  <c r="F83" i="1"/>
  <c r="C84" i="1"/>
  <c r="F82" i="1"/>
  <c r="E82" i="1"/>
  <c r="H85" i="1"/>
  <c r="C83" i="1"/>
  <c r="H84" i="1"/>
  <c r="E85" i="1"/>
  <c r="AB70" i="1"/>
  <c r="Z70" i="1"/>
  <c r="Y70" i="1"/>
  <c r="W70" i="1"/>
  <c r="U70" i="1"/>
  <c r="T70" i="1"/>
  <c r="R70" i="1"/>
  <c r="Q70" i="1"/>
  <c r="O70" i="1"/>
  <c r="N70" i="1"/>
  <c r="L70" i="1"/>
  <c r="K70" i="1"/>
  <c r="I70" i="1"/>
  <c r="G70" i="1"/>
  <c r="H70" i="1"/>
  <c r="D70" i="1"/>
  <c r="E70" i="1"/>
  <c r="C70" i="1"/>
  <c r="F70" i="1"/>
  <c r="AB141" i="1"/>
  <c r="Z141" i="1"/>
  <c r="Y141" i="1"/>
  <c r="W141" i="1"/>
  <c r="U141" i="1"/>
  <c r="T141" i="1"/>
  <c r="R141" i="1"/>
  <c r="Q141" i="1"/>
  <c r="O141" i="1"/>
  <c r="N141" i="1"/>
  <c r="L141" i="1"/>
  <c r="K141" i="1"/>
  <c r="I141" i="1"/>
  <c r="G141" i="1"/>
  <c r="F141" i="1"/>
  <c r="D141" i="1"/>
  <c r="E141" i="1"/>
  <c r="AB140" i="1"/>
  <c r="Z140" i="1"/>
  <c r="Y140" i="1"/>
  <c r="W140" i="1"/>
  <c r="U140" i="1"/>
  <c r="T140" i="1"/>
  <c r="R140" i="1"/>
  <c r="Q140" i="1"/>
  <c r="O140" i="1"/>
  <c r="N140" i="1"/>
  <c r="L140" i="1"/>
  <c r="K140" i="1"/>
  <c r="I140" i="1"/>
  <c r="G140" i="1"/>
  <c r="F140" i="1"/>
  <c r="D140" i="1"/>
  <c r="C140" i="1"/>
  <c r="D142" i="1"/>
  <c r="C142" i="1"/>
  <c r="G142" i="1"/>
  <c r="H142" i="1"/>
  <c r="K142" i="1"/>
  <c r="L142" i="1"/>
  <c r="N142" i="1"/>
  <c r="O142" i="1"/>
  <c r="Q142" i="1"/>
  <c r="R142" i="1"/>
  <c r="T142" i="1"/>
  <c r="U142" i="1"/>
  <c r="W142" i="1"/>
  <c r="Y142" i="1"/>
  <c r="AB142" i="1"/>
  <c r="F142" i="1"/>
  <c r="E142" i="1"/>
  <c r="C141" i="1"/>
  <c r="H141" i="1"/>
  <c r="H140" i="1"/>
  <c r="E140" i="1"/>
  <c r="D57" i="1"/>
  <c r="E57" i="1"/>
  <c r="G57" i="1"/>
  <c r="F57" i="1"/>
  <c r="I57" i="1"/>
  <c r="K57" i="1"/>
  <c r="L57" i="1"/>
  <c r="N57" i="1"/>
  <c r="O57" i="1"/>
  <c r="Q57" i="1"/>
  <c r="R57" i="1"/>
  <c r="T57" i="1"/>
  <c r="U57" i="1"/>
  <c r="W57" i="1"/>
  <c r="Y57" i="1"/>
  <c r="Z57" i="1"/>
  <c r="AB57" i="1"/>
  <c r="H57" i="1"/>
  <c r="C57" i="1"/>
  <c r="AA118" i="1"/>
  <c r="AB118" i="1"/>
  <c r="X118" i="1"/>
  <c r="Y118" i="1"/>
  <c r="V118" i="1"/>
  <c r="S118" i="1"/>
  <c r="T118" i="1"/>
  <c r="P118" i="1"/>
  <c r="Q118" i="1"/>
  <c r="M118" i="1"/>
  <c r="N118" i="1"/>
  <c r="J118" i="1"/>
  <c r="AA117" i="1"/>
  <c r="AB117" i="1"/>
  <c r="X117" i="1"/>
  <c r="Y117" i="1"/>
  <c r="V117" i="1"/>
  <c r="S117" i="1"/>
  <c r="T117" i="1"/>
  <c r="P117" i="1"/>
  <c r="Q117" i="1"/>
  <c r="M117" i="1"/>
  <c r="N117" i="1"/>
  <c r="J117" i="1"/>
  <c r="K117" i="1"/>
  <c r="AA116" i="1"/>
  <c r="AB116" i="1"/>
  <c r="X116" i="1"/>
  <c r="Y116" i="1"/>
  <c r="V116" i="1"/>
  <c r="S116" i="1"/>
  <c r="T116" i="1"/>
  <c r="P116" i="1"/>
  <c r="Q116" i="1"/>
  <c r="M116" i="1"/>
  <c r="N116" i="1"/>
  <c r="J116" i="1"/>
  <c r="K116" i="1"/>
  <c r="D12" i="1"/>
  <c r="C12" i="1"/>
  <c r="G12" i="1"/>
  <c r="H12" i="1"/>
  <c r="I12" i="1"/>
  <c r="K12" i="1"/>
  <c r="L12" i="1"/>
  <c r="N12" i="1"/>
  <c r="O12" i="1"/>
  <c r="Q12" i="1"/>
  <c r="R12" i="1"/>
  <c r="T12" i="1"/>
  <c r="U12" i="1"/>
  <c r="W12" i="1"/>
  <c r="Y12" i="1"/>
  <c r="Z12" i="1"/>
  <c r="AB12" i="1"/>
  <c r="D14" i="1"/>
  <c r="G14" i="1"/>
  <c r="F14" i="1"/>
  <c r="I14" i="1"/>
  <c r="K14" i="1"/>
  <c r="L14" i="1"/>
  <c r="N14" i="1"/>
  <c r="O14" i="1"/>
  <c r="Q14" i="1"/>
  <c r="R14" i="1"/>
  <c r="T14" i="1"/>
  <c r="U14" i="1"/>
  <c r="W14" i="1"/>
  <c r="Y14" i="1"/>
  <c r="Z14" i="1"/>
  <c r="AB14" i="1"/>
  <c r="D17" i="1"/>
  <c r="C17" i="1"/>
  <c r="G17" i="1"/>
  <c r="H17" i="1"/>
  <c r="I17" i="1"/>
  <c r="K17" i="1"/>
  <c r="L17" i="1"/>
  <c r="N17" i="1"/>
  <c r="O17" i="1"/>
  <c r="Q17" i="1"/>
  <c r="R17" i="1"/>
  <c r="T17" i="1"/>
  <c r="U17" i="1"/>
  <c r="W17" i="1"/>
  <c r="Y17" i="1"/>
  <c r="Z17" i="1"/>
  <c r="AB17" i="1"/>
  <c r="AB144" i="1"/>
  <c r="Z144" i="1"/>
  <c r="Y144" i="1"/>
  <c r="W144" i="1"/>
  <c r="U144" i="1"/>
  <c r="T144" i="1"/>
  <c r="R144" i="1"/>
  <c r="Q144" i="1"/>
  <c r="O144" i="1"/>
  <c r="N144" i="1"/>
  <c r="L144" i="1"/>
  <c r="K144" i="1"/>
  <c r="I144" i="1"/>
  <c r="G144" i="1"/>
  <c r="F144" i="1"/>
  <c r="D144" i="1"/>
  <c r="C144" i="1"/>
  <c r="AB143" i="1"/>
  <c r="Z143" i="1"/>
  <c r="Y143" i="1"/>
  <c r="W143" i="1"/>
  <c r="U143" i="1"/>
  <c r="T143" i="1"/>
  <c r="R143" i="1"/>
  <c r="Q143" i="1"/>
  <c r="O143" i="1"/>
  <c r="N143" i="1"/>
  <c r="L143" i="1"/>
  <c r="K143" i="1"/>
  <c r="I143" i="1"/>
  <c r="G143" i="1"/>
  <c r="F143" i="1"/>
  <c r="D143" i="1"/>
  <c r="E143" i="1"/>
  <c r="AB139" i="1"/>
  <c r="Z139" i="1"/>
  <c r="Y139" i="1"/>
  <c r="W139" i="1"/>
  <c r="U139" i="1"/>
  <c r="T139" i="1"/>
  <c r="R139" i="1"/>
  <c r="Q139" i="1"/>
  <c r="O139" i="1"/>
  <c r="N139" i="1"/>
  <c r="L139" i="1"/>
  <c r="K139" i="1"/>
  <c r="I139" i="1"/>
  <c r="G139" i="1"/>
  <c r="F139" i="1"/>
  <c r="D139" i="1"/>
  <c r="E139" i="1"/>
  <c r="AB138" i="1"/>
  <c r="Z138" i="1"/>
  <c r="Y138" i="1"/>
  <c r="W138" i="1"/>
  <c r="U138" i="1"/>
  <c r="T138" i="1"/>
  <c r="R138" i="1"/>
  <c r="Q138" i="1"/>
  <c r="O138" i="1"/>
  <c r="N138" i="1"/>
  <c r="L138" i="1"/>
  <c r="K138" i="1"/>
  <c r="I138" i="1"/>
  <c r="G138" i="1"/>
  <c r="D138" i="1"/>
  <c r="C138" i="1"/>
  <c r="AB137" i="1"/>
  <c r="Z137" i="1"/>
  <c r="Y137" i="1"/>
  <c r="W137" i="1"/>
  <c r="U137" i="1"/>
  <c r="T137" i="1"/>
  <c r="R137" i="1"/>
  <c r="Q137" i="1"/>
  <c r="O137" i="1"/>
  <c r="N137" i="1"/>
  <c r="L137" i="1"/>
  <c r="K137" i="1"/>
  <c r="I137" i="1"/>
  <c r="G137" i="1"/>
  <c r="H137" i="1"/>
  <c r="D137" i="1"/>
  <c r="E137" i="1"/>
  <c r="AB136" i="1"/>
  <c r="Z136" i="1"/>
  <c r="Y136" i="1"/>
  <c r="W136" i="1"/>
  <c r="U136" i="1"/>
  <c r="T136" i="1"/>
  <c r="R136" i="1"/>
  <c r="Q136" i="1"/>
  <c r="O136" i="1"/>
  <c r="N136" i="1"/>
  <c r="L136" i="1"/>
  <c r="K136" i="1"/>
  <c r="I136" i="1"/>
  <c r="G136" i="1"/>
  <c r="H136" i="1"/>
  <c r="D136" i="1"/>
  <c r="E136" i="1"/>
  <c r="AB135" i="1"/>
  <c r="Z135" i="1"/>
  <c r="Y135" i="1"/>
  <c r="W135" i="1"/>
  <c r="U135" i="1"/>
  <c r="T135" i="1"/>
  <c r="R135" i="1"/>
  <c r="Q135" i="1"/>
  <c r="O135" i="1"/>
  <c r="N135" i="1"/>
  <c r="L135" i="1"/>
  <c r="K135" i="1"/>
  <c r="I135" i="1"/>
  <c r="G135" i="1"/>
  <c r="D135" i="1"/>
  <c r="C135" i="1"/>
  <c r="AB134" i="1"/>
  <c r="Z134" i="1"/>
  <c r="Y134" i="1"/>
  <c r="U134" i="1"/>
  <c r="T134" i="1"/>
  <c r="R134" i="1"/>
  <c r="Q134" i="1"/>
  <c r="O134" i="1"/>
  <c r="N134" i="1"/>
  <c r="L134" i="1"/>
  <c r="K134" i="1"/>
  <c r="I134" i="1"/>
  <c r="G134" i="1"/>
  <c r="D134" i="1"/>
  <c r="C134" i="1"/>
  <c r="AB133" i="1"/>
  <c r="Z133" i="1"/>
  <c r="Y133" i="1"/>
  <c r="U133" i="1"/>
  <c r="T133" i="1"/>
  <c r="R133" i="1"/>
  <c r="Q133" i="1"/>
  <c r="O133" i="1"/>
  <c r="N133" i="1"/>
  <c r="L133" i="1"/>
  <c r="K133" i="1"/>
  <c r="I133" i="1"/>
  <c r="G133" i="1"/>
  <c r="D133" i="1"/>
  <c r="C133" i="1"/>
  <c r="AB132" i="1"/>
  <c r="Z132" i="1"/>
  <c r="Y132" i="1"/>
  <c r="U132" i="1"/>
  <c r="T132" i="1"/>
  <c r="R132" i="1"/>
  <c r="Q132" i="1"/>
  <c r="O132" i="1"/>
  <c r="N132" i="1"/>
  <c r="L132" i="1"/>
  <c r="K132" i="1"/>
  <c r="I132" i="1"/>
  <c r="G132" i="1"/>
  <c r="H132" i="1"/>
  <c r="D132" i="1"/>
  <c r="C132" i="1"/>
  <c r="AB131" i="1"/>
  <c r="Z131" i="1"/>
  <c r="Y131" i="1"/>
  <c r="U131" i="1"/>
  <c r="T131" i="1"/>
  <c r="R131" i="1"/>
  <c r="Q131" i="1"/>
  <c r="O131" i="1"/>
  <c r="N131" i="1"/>
  <c r="L131" i="1"/>
  <c r="K131" i="1"/>
  <c r="I131" i="1"/>
  <c r="G131" i="1"/>
  <c r="H131" i="1"/>
  <c r="D131" i="1"/>
  <c r="C131" i="1"/>
  <c r="AB128" i="1"/>
  <c r="Z128" i="1"/>
  <c r="Y128" i="1"/>
  <c r="W128" i="1"/>
  <c r="U128" i="1"/>
  <c r="T128" i="1"/>
  <c r="R128" i="1"/>
  <c r="Q128" i="1"/>
  <c r="O128" i="1"/>
  <c r="N128" i="1"/>
  <c r="L128" i="1"/>
  <c r="K128" i="1"/>
  <c r="I128" i="1"/>
  <c r="G128" i="1"/>
  <c r="F128" i="1"/>
  <c r="D128" i="1"/>
  <c r="E128" i="1"/>
  <c r="AB127" i="1"/>
  <c r="Z127" i="1"/>
  <c r="Y127" i="1"/>
  <c r="W127" i="1"/>
  <c r="U127" i="1"/>
  <c r="T127" i="1"/>
  <c r="R127" i="1"/>
  <c r="Q127" i="1"/>
  <c r="O127" i="1"/>
  <c r="N127" i="1"/>
  <c r="L127" i="1"/>
  <c r="K127" i="1"/>
  <c r="I127" i="1"/>
  <c r="G127" i="1"/>
  <c r="F127" i="1"/>
  <c r="D127" i="1"/>
  <c r="C127" i="1"/>
  <c r="AB126" i="1"/>
  <c r="Z126" i="1"/>
  <c r="Y126" i="1"/>
  <c r="W126" i="1"/>
  <c r="U126" i="1"/>
  <c r="T126" i="1"/>
  <c r="R126" i="1"/>
  <c r="Q126" i="1"/>
  <c r="O126" i="1"/>
  <c r="N126" i="1"/>
  <c r="L126" i="1"/>
  <c r="K126" i="1"/>
  <c r="I126" i="1"/>
  <c r="G126" i="1"/>
  <c r="H126" i="1"/>
  <c r="D126" i="1"/>
  <c r="E126" i="1"/>
  <c r="AB125" i="1"/>
  <c r="Z125" i="1"/>
  <c r="Y125" i="1"/>
  <c r="W125" i="1"/>
  <c r="U125" i="1"/>
  <c r="T125" i="1"/>
  <c r="R125" i="1"/>
  <c r="Q125" i="1"/>
  <c r="O125" i="1"/>
  <c r="N125" i="1"/>
  <c r="L125" i="1"/>
  <c r="K125" i="1"/>
  <c r="I125" i="1"/>
  <c r="G125" i="1"/>
  <c r="H125" i="1"/>
  <c r="D125" i="1"/>
  <c r="C125" i="1"/>
  <c r="AB124" i="1"/>
  <c r="Z124" i="1"/>
  <c r="Y124" i="1"/>
  <c r="W124" i="1"/>
  <c r="U124" i="1"/>
  <c r="T124" i="1"/>
  <c r="R124" i="1"/>
  <c r="Q124" i="1"/>
  <c r="O124" i="1"/>
  <c r="N124" i="1"/>
  <c r="L124" i="1"/>
  <c r="K124" i="1"/>
  <c r="I124" i="1"/>
  <c r="G124" i="1"/>
  <c r="F124" i="1"/>
  <c r="D124" i="1"/>
  <c r="C124" i="1"/>
  <c r="AB123" i="1"/>
  <c r="Z123" i="1"/>
  <c r="Y123" i="1"/>
  <c r="W123" i="1"/>
  <c r="U123" i="1"/>
  <c r="T123" i="1"/>
  <c r="R123" i="1"/>
  <c r="Q123" i="1"/>
  <c r="O123" i="1"/>
  <c r="N123" i="1"/>
  <c r="L123" i="1"/>
  <c r="K123" i="1"/>
  <c r="I123" i="1"/>
  <c r="G123" i="1"/>
  <c r="F123" i="1"/>
  <c r="D123" i="1"/>
  <c r="C123" i="1"/>
  <c r="AB122" i="1"/>
  <c r="Z122" i="1"/>
  <c r="Y122" i="1"/>
  <c r="W122" i="1"/>
  <c r="U122" i="1"/>
  <c r="T122" i="1"/>
  <c r="R122" i="1"/>
  <c r="Q122" i="1"/>
  <c r="O122" i="1"/>
  <c r="N122" i="1"/>
  <c r="L122" i="1"/>
  <c r="K122" i="1"/>
  <c r="I122" i="1"/>
  <c r="G122" i="1"/>
  <c r="F122" i="1"/>
  <c r="D122" i="1"/>
  <c r="E122" i="1"/>
  <c r="AB121" i="1"/>
  <c r="Z121" i="1"/>
  <c r="Y121" i="1"/>
  <c r="W121" i="1"/>
  <c r="U121" i="1"/>
  <c r="T121" i="1"/>
  <c r="R121" i="1"/>
  <c r="Q121" i="1"/>
  <c r="O121" i="1"/>
  <c r="N121" i="1"/>
  <c r="L121" i="1"/>
  <c r="K121" i="1"/>
  <c r="I121" i="1"/>
  <c r="G121" i="1"/>
  <c r="H121" i="1"/>
  <c r="D121" i="1"/>
  <c r="C121" i="1"/>
  <c r="AB112" i="1"/>
  <c r="Z112" i="1"/>
  <c r="Y112" i="1"/>
  <c r="W112" i="1"/>
  <c r="U112" i="1"/>
  <c r="T112" i="1"/>
  <c r="R112" i="1"/>
  <c r="Q112" i="1"/>
  <c r="O112" i="1"/>
  <c r="N112" i="1"/>
  <c r="L112" i="1"/>
  <c r="K112" i="1"/>
  <c r="I112" i="1"/>
  <c r="G112" i="1"/>
  <c r="H112" i="1"/>
  <c r="D112" i="1"/>
  <c r="C112" i="1"/>
  <c r="AB111" i="1"/>
  <c r="Z111" i="1"/>
  <c r="Y111" i="1"/>
  <c r="W111" i="1"/>
  <c r="U111" i="1"/>
  <c r="T111" i="1"/>
  <c r="R111" i="1"/>
  <c r="Q111" i="1"/>
  <c r="O111" i="1"/>
  <c r="N111" i="1"/>
  <c r="L111" i="1"/>
  <c r="K111" i="1"/>
  <c r="I111" i="1"/>
  <c r="G111" i="1"/>
  <c r="H111" i="1"/>
  <c r="D111" i="1"/>
  <c r="AB110" i="1"/>
  <c r="Z110" i="1"/>
  <c r="Y110" i="1"/>
  <c r="W110" i="1"/>
  <c r="U110" i="1"/>
  <c r="T110" i="1"/>
  <c r="R110" i="1"/>
  <c r="Q110" i="1"/>
  <c r="O110" i="1"/>
  <c r="N110" i="1"/>
  <c r="L110" i="1"/>
  <c r="K110" i="1"/>
  <c r="I110" i="1"/>
  <c r="G110" i="1"/>
  <c r="H110" i="1"/>
  <c r="D110" i="1"/>
  <c r="C110" i="1"/>
  <c r="AB109" i="1"/>
  <c r="Z109" i="1"/>
  <c r="Y109" i="1"/>
  <c r="W109" i="1"/>
  <c r="U109" i="1"/>
  <c r="T109" i="1"/>
  <c r="R109" i="1"/>
  <c r="Q109" i="1"/>
  <c r="O109" i="1"/>
  <c r="N109" i="1"/>
  <c r="L109" i="1"/>
  <c r="K109" i="1"/>
  <c r="I109" i="1"/>
  <c r="G109" i="1"/>
  <c r="D109" i="1"/>
  <c r="C109" i="1"/>
  <c r="AB108" i="1"/>
  <c r="Z108" i="1"/>
  <c r="Y108" i="1"/>
  <c r="W108" i="1"/>
  <c r="U108" i="1"/>
  <c r="T108" i="1"/>
  <c r="R108" i="1"/>
  <c r="Q108" i="1"/>
  <c r="O108" i="1"/>
  <c r="N108" i="1"/>
  <c r="L108" i="1"/>
  <c r="K108" i="1"/>
  <c r="I108" i="1"/>
  <c r="G108" i="1"/>
  <c r="F108" i="1"/>
  <c r="D108" i="1"/>
  <c r="C108" i="1"/>
  <c r="AB107" i="1"/>
  <c r="Z107" i="1"/>
  <c r="Y107" i="1"/>
  <c r="W107" i="1"/>
  <c r="U107" i="1"/>
  <c r="T107" i="1"/>
  <c r="R107" i="1"/>
  <c r="Q107" i="1"/>
  <c r="O107" i="1"/>
  <c r="N107" i="1"/>
  <c r="L107" i="1"/>
  <c r="K107" i="1"/>
  <c r="I107" i="1"/>
  <c r="G107" i="1"/>
  <c r="F107" i="1"/>
  <c r="D107" i="1"/>
  <c r="AB106" i="1"/>
  <c r="Y106" i="1"/>
  <c r="W106" i="1"/>
  <c r="U106" i="1"/>
  <c r="T106" i="1"/>
  <c r="Q106" i="1"/>
  <c r="N106" i="1"/>
  <c r="L106" i="1"/>
  <c r="K106" i="1"/>
  <c r="I106" i="1"/>
  <c r="H106" i="1"/>
  <c r="E106" i="1"/>
  <c r="AB105" i="1"/>
  <c r="Y105" i="1"/>
  <c r="W105" i="1"/>
  <c r="U105" i="1"/>
  <c r="T105" i="1"/>
  <c r="Q105" i="1"/>
  <c r="N105" i="1"/>
  <c r="L105" i="1"/>
  <c r="K105" i="1"/>
  <c r="I105" i="1"/>
  <c r="AB104" i="1"/>
  <c r="Y104" i="1"/>
  <c r="W104" i="1"/>
  <c r="U104" i="1"/>
  <c r="T104" i="1"/>
  <c r="Q104" i="1"/>
  <c r="N104" i="1"/>
  <c r="L104" i="1"/>
  <c r="K104" i="1"/>
  <c r="I104" i="1"/>
  <c r="H104" i="1"/>
  <c r="E104" i="1"/>
  <c r="AB103" i="1"/>
  <c r="Y103" i="1"/>
  <c r="W103" i="1"/>
  <c r="U103" i="1"/>
  <c r="T103" i="1"/>
  <c r="Q103" i="1"/>
  <c r="N103" i="1"/>
  <c r="L103" i="1"/>
  <c r="K103" i="1"/>
  <c r="I103" i="1"/>
  <c r="G103" i="1"/>
  <c r="D103" i="1"/>
  <c r="AB102" i="1"/>
  <c r="Y102" i="1"/>
  <c r="W102" i="1"/>
  <c r="U102" i="1"/>
  <c r="T102" i="1"/>
  <c r="Q102" i="1"/>
  <c r="N102" i="1"/>
  <c r="L102" i="1"/>
  <c r="K102" i="1"/>
  <c r="I102" i="1"/>
  <c r="G102" i="1"/>
  <c r="D102" i="1"/>
  <c r="AB101" i="1"/>
  <c r="Y101" i="1"/>
  <c r="W101" i="1"/>
  <c r="U101" i="1"/>
  <c r="T101" i="1"/>
  <c r="Q101" i="1"/>
  <c r="N101" i="1"/>
  <c r="L101" i="1"/>
  <c r="K101" i="1"/>
  <c r="I101" i="1"/>
  <c r="G101" i="1"/>
  <c r="D101" i="1"/>
  <c r="AB100" i="1"/>
  <c r="Y100" i="1"/>
  <c r="W100" i="1"/>
  <c r="U100" i="1"/>
  <c r="T100" i="1"/>
  <c r="R100" i="1"/>
  <c r="Q100" i="1"/>
  <c r="O100" i="1"/>
  <c r="N100" i="1"/>
  <c r="L100" i="1"/>
  <c r="K100" i="1"/>
  <c r="I100" i="1"/>
  <c r="H100" i="1"/>
  <c r="E100" i="1"/>
  <c r="AB99" i="1"/>
  <c r="Y99" i="1"/>
  <c r="W99" i="1"/>
  <c r="U99" i="1"/>
  <c r="T99" i="1"/>
  <c r="R99" i="1"/>
  <c r="Q99" i="1"/>
  <c r="O99" i="1"/>
  <c r="N99" i="1"/>
  <c r="L99" i="1"/>
  <c r="K99" i="1"/>
  <c r="I99" i="1"/>
  <c r="H99" i="1"/>
  <c r="E99" i="1"/>
  <c r="AB98" i="1"/>
  <c r="Y98" i="1"/>
  <c r="W98" i="1"/>
  <c r="U98" i="1"/>
  <c r="T98" i="1"/>
  <c r="R98" i="1"/>
  <c r="Q98" i="1"/>
  <c r="O98" i="1"/>
  <c r="N98" i="1"/>
  <c r="L98" i="1"/>
  <c r="K98" i="1"/>
  <c r="I98" i="1"/>
  <c r="E98" i="1"/>
  <c r="AB97" i="1"/>
  <c r="Z97" i="1"/>
  <c r="Y97" i="1"/>
  <c r="W97" i="1"/>
  <c r="U97" i="1"/>
  <c r="T97" i="1"/>
  <c r="R97" i="1"/>
  <c r="Q97" i="1"/>
  <c r="O97" i="1"/>
  <c r="N97" i="1"/>
  <c r="L97" i="1"/>
  <c r="K97" i="1"/>
  <c r="I97" i="1"/>
  <c r="G97" i="1"/>
  <c r="F97" i="1"/>
  <c r="D97" i="1"/>
  <c r="C97" i="1"/>
  <c r="AB96" i="1"/>
  <c r="Z96" i="1"/>
  <c r="Y96" i="1"/>
  <c r="W96" i="1"/>
  <c r="U96" i="1"/>
  <c r="T96" i="1"/>
  <c r="Q96" i="1"/>
  <c r="N96" i="1"/>
  <c r="L96" i="1"/>
  <c r="K96" i="1"/>
  <c r="I96" i="1"/>
  <c r="G96" i="1"/>
  <c r="H96" i="1"/>
  <c r="D96" i="1"/>
  <c r="E96" i="1"/>
  <c r="AB95" i="1"/>
  <c r="Z95" i="1"/>
  <c r="Y95" i="1"/>
  <c r="W95" i="1"/>
  <c r="U95" i="1"/>
  <c r="T95" i="1"/>
  <c r="Q95" i="1"/>
  <c r="N95" i="1"/>
  <c r="L95" i="1"/>
  <c r="K95" i="1"/>
  <c r="I95" i="1"/>
  <c r="G95" i="1"/>
  <c r="H95" i="1"/>
  <c r="D95" i="1"/>
  <c r="AB92" i="1"/>
  <c r="Z92" i="1"/>
  <c r="Y92" i="1"/>
  <c r="W92" i="1"/>
  <c r="U92" i="1"/>
  <c r="T92" i="1"/>
  <c r="R92" i="1"/>
  <c r="Q92" i="1"/>
  <c r="O92" i="1"/>
  <c r="N92" i="1"/>
  <c r="L92" i="1"/>
  <c r="K92" i="1"/>
  <c r="I92" i="1"/>
  <c r="G92" i="1"/>
  <c r="F92" i="1"/>
  <c r="D92" i="1"/>
  <c r="C92" i="1"/>
  <c r="AB91" i="1"/>
  <c r="Z91" i="1"/>
  <c r="Y91" i="1"/>
  <c r="W91" i="1"/>
  <c r="U91" i="1"/>
  <c r="T91" i="1"/>
  <c r="R91" i="1"/>
  <c r="Q91" i="1"/>
  <c r="O91" i="1"/>
  <c r="N91" i="1"/>
  <c r="L91" i="1"/>
  <c r="K91" i="1"/>
  <c r="I91" i="1"/>
  <c r="G91" i="1"/>
  <c r="F91" i="1"/>
  <c r="D91" i="1"/>
  <c r="C91" i="1"/>
  <c r="AB90" i="1"/>
  <c r="Z90" i="1"/>
  <c r="Y90" i="1"/>
  <c r="W90" i="1"/>
  <c r="U90" i="1"/>
  <c r="T90" i="1"/>
  <c r="R90" i="1"/>
  <c r="Q90" i="1"/>
  <c r="O90" i="1"/>
  <c r="N90" i="1"/>
  <c r="L90" i="1"/>
  <c r="K90" i="1"/>
  <c r="I90" i="1"/>
  <c r="G90" i="1"/>
  <c r="F90" i="1"/>
  <c r="D90" i="1"/>
  <c r="E90" i="1"/>
  <c r="AB89" i="1"/>
  <c r="Z89" i="1"/>
  <c r="Y89" i="1"/>
  <c r="W89" i="1"/>
  <c r="U89" i="1"/>
  <c r="T89" i="1"/>
  <c r="R89" i="1"/>
  <c r="Q89" i="1"/>
  <c r="O89" i="1"/>
  <c r="N89" i="1"/>
  <c r="L89" i="1"/>
  <c r="K89" i="1"/>
  <c r="I89" i="1"/>
  <c r="G89" i="1"/>
  <c r="H89" i="1"/>
  <c r="D89" i="1"/>
  <c r="E89" i="1"/>
  <c r="AB88" i="1"/>
  <c r="Z88" i="1"/>
  <c r="Y88" i="1"/>
  <c r="W88" i="1"/>
  <c r="U88" i="1"/>
  <c r="T88" i="1"/>
  <c r="R88" i="1"/>
  <c r="Q88" i="1"/>
  <c r="O88" i="1"/>
  <c r="N88" i="1"/>
  <c r="L88" i="1"/>
  <c r="K88" i="1"/>
  <c r="I88" i="1"/>
  <c r="G88" i="1"/>
  <c r="F88" i="1"/>
  <c r="D88" i="1"/>
  <c r="E88" i="1"/>
  <c r="AB87" i="1"/>
  <c r="Z87" i="1"/>
  <c r="Y87" i="1"/>
  <c r="W87" i="1"/>
  <c r="U87" i="1"/>
  <c r="T87" i="1"/>
  <c r="R87" i="1"/>
  <c r="Q87" i="1"/>
  <c r="O87" i="1"/>
  <c r="N87" i="1"/>
  <c r="L87" i="1"/>
  <c r="K87" i="1"/>
  <c r="I87" i="1"/>
  <c r="G87" i="1"/>
  <c r="H87" i="1"/>
  <c r="D87" i="1"/>
  <c r="E87" i="1"/>
  <c r="AB81" i="1"/>
  <c r="Z81" i="1"/>
  <c r="Y81" i="1"/>
  <c r="W81" i="1"/>
  <c r="U81" i="1"/>
  <c r="T81" i="1"/>
  <c r="R81" i="1"/>
  <c r="Q81" i="1"/>
  <c r="O81" i="1"/>
  <c r="N81" i="1"/>
  <c r="L81" i="1"/>
  <c r="K81" i="1"/>
  <c r="I81" i="1"/>
  <c r="G81" i="1"/>
  <c r="F81" i="1"/>
  <c r="D81" i="1"/>
  <c r="C81" i="1"/>
  <c r="AB80" i="1"/>
  <c r="Z80" i="1"/>
  <c r="Y80" i="1"/>
  <c r="W80" i="1"/>
  <c r="U80" i="1"/>
  <c r="T80" i="1"/>
  <c r="R80" i="1"/>
  <c r="Q80" i="1"/>
  <c r="O80" i="1"/>
  <c r="N80" i="1"/>
  <c r="L80" i="1"/>
  <c r="K80" i="1"/>
  <c r="I80" i="1"/>
  <c r="G80" i="1"/>
  <c r="H80" i="1"/>
  <c r="D80" i="1"/>
  <c r="C80" i="1"/>
  <c r="AB79" i="1"/>
  <c r="Z79" i="1"/>
  <c r="Y79" i="1"/>
  <c r="W79" i="1"/>
  <c r="U79" i="1"/>
  <c r="T79" i="1"/>
  <c r="R79" i="1"/>
  <c r="Q79" i="1"/>
  <c r="O79" i="1"/>
  <c r="N79" i="1"/>
  <c r="L79" i="1"/>
  <c r="K79" i="1"/>
  <c r="I79" i="1"/>
  <c r="G79" i="1"/>
  <c r="F79" i="1"/>
  <c r="D79" i="1"/>
  <c r="E79" i="1"/>
  <c r="AB78" i="1"/>
  <c r="Z78" i="1"/>
  <c r="Y78" i="1"/>
  <c r="W78" i="1"/>
  <c r="U78" i="1"/>
  <c r="T78" i="1"/>
  <c r="R78" i="1"/>
  <c r="Q78" i="1"/>
  <c r="O78" i="1"/>
  <c r="N78" i="1"/>
  <c r="L78" i="1"/>
  <c r="K78" i="1"/>
  <c r="I78" i="1"/>
  <c r="G78" i="1"/>
  <c r="H78" i="1"/>
  <c r="D78" i="1"/>
  <c r="E78" i="1"/>
  <c r="AB77" i="1"/>
  <c r="Z77" i="1"/>
  <c r="Y77" i="1"/>
  <c r="W77" i="1"/>
  <c r="U77" i="1"/>
  <c r="T77" i="1"/>
  <c r="R77" i="1"/>
  <c r="Q77" i="1"/>
  <c r="O77" i="1"/>
  <c r="N77" i="1"/>
  <c r="L77" i="1"/>
  <c r="K77" i="1"/>
  <c r="I77" i="1"/>
  <c r="G77" i="1"/>
  <c r="H77" i="1"/>
  <c r="D77" i="1"/>
  <c r="E77" i="1"/>
  <c r="AB76" i="1"/>
  <c r="Z76" i="1"/>
  <c r="Y76" i="1"/>
  <c r="W76" i="1"/>
  <c r="U76" i="1"/>
  <c r="T76" i="1"/>
  <c r="R76" i="1"/>
  <c r="Q76" i="1"/>
  <c r="O76" i="1"/>
  <c r="N76" i="1"/>
  <c r="L76" i="1"/>
  <c r="K76" i="1"/>
  <c r="I76" i="1"/>
  <c r="G76" i="1"/>
  <c r="H76" i="1"/>
  <c r="D76" i="1"/>
  <c r="E76" i="1"/>
  <c r="AB75" i="1"/>
  <c r="Z75" i="1"/>
  <c r="Y75" i="1"/>
  <c r="W75" i="1"/>
  <c r="U75" i="1"/>
  <c r="T75" i="1"/>
  <c r="R75" i="1"/>
  <c r="Q75" i="1"/>
  <c r="O75" i="1"/>
  <c r="N75" i="1"/>
  <c r="L75" i="1"/>
  <c r="K75" i="1"/>
  <c r="I75" i="1"/>
  <c r="G75" i="1"/>
  <c r="F75" i="1"/>
  <c r="D75" i="1"/>
  <c r="E75" i="1"/>
  <c r="AB74" i="1"/>
  <c r="Z74" i="1"/>
  <c r="Y74" i="1"/>
  <c r="W74" i="1"/>
  <c r="U74" i="1"/>
  <c r="T74" i="1"/>
  <c r="R74" i="1"/>
  <c r="Q74" i="1"/>
  <c r="O74" i="1"/>
  <c r="N74" i="1"/>
  <c r="L74" i="1"/>
  <c r="K74" i="1"/>
  <c r="I74" i="1"/>
  <c r="G74" i="1"/>
  <c r="H74" i="1"/>
  <c r="D74" i="1"/>
  <c r="C74" i="1"/>
  <c r="AB73" i="1"/>
  <c r="Z73" i="1"/>
  <c r="Y73" i="1"/>
  <c r="W73" i="1"/>
  <c r="U73" i="1"/>
  <c r="T73" i="1"/>
  <c r="R73" i="1"/>
  <c r="Q73" i="1"/>
  <c r="O73" i="1"/>
  <c r="N73" i="1"/>
  <c r="L73" i="1"/>
  <c r="K73" i="1"/>
  <c r="I73" i="1"/>
  <c r="G73" i="1"/>
  <c r="H73" i="1"/>
  <c r="D73" i="1"/>
  <c r="E73" i="1"/>
  <c r="AB72" i="1"/>
  <c r="Z72" i="1"/>
  <c r="Y72" i="1"/>
  <c r="W72" i="1"/>
  <c r="U72" i="1"/>
  <c r="T72" i="1"/>
  <c r="R72" i="1"/>
  <c r="Q72" i="1"/>
  <c r="O72" i="1"/>
  <c r="N72" i="1"/>
  <c r="L72" i="1"/>
  <c r="K72" i="1"/>
  <c r="I72" i="1"/>
  <c r="G72" i="1"/>
  <c r="F72" i="1"/>
  <c r="D72" i="1"/>
  <c r="E72" i="1"/>
  <c r="AB71" i="1"/>
  <c r="Z71" i="1"/>
  <c r="Y71" i="1"/>
  <c r="W71" i="1"/>
  <c r="U71" i="1"/>
  <c r="T71" i="1"/>
  <c r="R71" i="1"/>
  <c r="Q71" i="1"/>
  <c r="O71" i="1"/>
  <c r="N71" i="1"/>
  <c r="L71" i="1"/>
  <c r="K71" i="1"/>
  <c r="I71" i="1"/>
  <c r="G71" i="1"/>
  <c r="H71" i="1"/>
  <c r="D71" i="1"/>
  <c r="C71" i="1"/>
  <c r="AB69" i="1"/>
  <c r="Z69" i="1"/>
  <c r="Y69" i="1"/>
  <c r="W69" i="1"/>
  <c r="U69" i="1"/>
  <c r="T69" i="1"/>
  <c r="R69" i="1"/>
  <c r="Q69" i="1"/>
  <c r="O69" i="1"/>
  <c r="N69" i="1"/>
  <c r="L69" i="1"/>
  <c r="K69" i="1"/>
  <c r="I69" i="1"/>
  <c r="G69" i="1"/>
  <c r="H69" i="1"/>
  <c r="D69" i="1"/>
  <c r="C69" i="1"/>
  <c r="AB68" i="1"/>
  <c r="Z68" i="1"/>
  <c r="Y68" i="1"/>
  <c r="W68" i="1"/>
  <c r="U68" i="1"/>
  <c r="T68" i="1"/>
  <c r="R68" i="1"/>
  <c r="Q68" i="1"/>
  <c r="O68" i="1"/>
  <c r="N68" i="1"/>
  <c r="L68" i="1"/>
  <c r="K68" i="1"/>
  <c r="I68" i="1"/>
  <c r="G68" i="1"/>
  <c r="F68" i="1"/>
  <c r="D68" i="1"/>
  <c r="E68" i="1"/>
  <c r="AB67" i="1"/>
  <c r="Z67" i="1"/>
  <c r="Y67" i="1"/>
  <c r="W67" i="1"/>
  <c r="U67" i="1"/>
  <c r="T67" i="1"/>
  <c r="R67" i="1"/>
  <c r="Q67" i="1"/>
  <c r="O67" i="1"/>
  <c r="N67" i="1"/>
  <c r="L67" i="1"/>
  <c r="K67" i="1"/>
  <c r="I67" i="1"/>
  <c r="G67" i="1"/>
  <c r="F67" i="1"/>
  <c r="D67" i="1"/>
  <c r="C67" i="1"/>
  <c r="AB66" i="1"/>
  <c r="Z66" i="1"/>
  <c r="Y66" i="1"/>
  <c r="W66" i="1"/>
  <c r="U66" i="1"/>
  <c r="T66" i="1"/>
  <c r="R66" i="1"/>
  <c r="Q66" i="1"/>
  <c r="O66" i="1"/>
  <c r="N66" i="1"/>
  <c r="L66" i="1"/>
  <c r="K66" i="1"/>
  <c r="I66" i="1"/>
  <c r="G66" i="1"/>
  <c r="F66" i="1"/>
  <c r="D66" i="1"/>
  <c r="E66" i="1"/>
  <c r="AB63" i="1"/>
  <c r="Z63" i="1"/>
  <c r="Y63" i="1"/>
  <c r="W63" i="1"/>
  <c r="U63" i="1"/>
  <c r="T63" i="1"/>
  <c r="R63" i="1"/>
  <c r="Q63" i="1"/>
  <c r="O63" i="1"/>
  <c r="N63" i="1"/>
  <c r="L63" i="1"/>
  <c r="K63" i="1"/>
  <c r="I63" i="1"/>
  <c r="G63" i="1"/>
  <c r="H63" i="1"/>
  <c r="D63" i="1"/>
  <c r="E63" i="1"/>
  <c r="AB62" i="1"/>
  <c r="Z62" i="1"/>
  <c r="Y62" i="1"/>
  <c r="W62" i="1"/>
  <c r="U62" i="1"/>
  <c r="T62" i="1"/>
  <c r="R62" i="1"/>
  <c r="Q62" i="1"/>
  <c r="O62" i="1"/>
  <c r="N62" i="1"/>
  <c r="L62" i="1"/>
  <c r="K62" i="1"/>
  <c r="I62" i="1"/>
  <c r="G62" i="1"/>
  <c r="F62" i="1"/>
  <c r="D62" i="1"/>
  <c r="C62" i="1"/>
  <c r="AB61" i="1"/>
  <c r="Z61" i="1"/>
  <c r="Y61" i="1"/>
  <c r="W61" i="1"/>
  <c r="U61" i="1"/>
  <c r="T61" i="1"/>
  <c r="R61" i="1"/>
  <c r="Q61" i="1"/>
  <c r="O61" i="1"/>
  <c r="N61" i="1"/>
  <c r="L61" i="1"/>
  <c r="K61" i="1"/>
  <c r="I61" i="1"/>
  <c r="G61" i="1"/>
  <c r="F61" i="1"/>
  <c r="D61" i="1"/>
  <c r="C61" i="1"/>
  <c r="AB58" i="1"/>
  <c r="Z58" i="1"/>
  <c r="Y58" i="1"/>
  <c r="W58" i="1"/>
  <c r="U58" i="1"/>
  <c r="T58" i="1"/>
  <c r="R58" i="1"/>
  <c r="Q58" i="1"/>
  <c r="O58" i="1"/>
  <c r="N58" i="1"/>
  <c r="L58" i="1"/>
  <c r="K58" i="1"/>
  <c r="I58" i="1"/>
  <c r="G58" i="1"/>
  <c r="H58" i="1"/>
  <c r="D58" i="1"/>
  <c r="C58" i="1"/>
  <c r="AB56" i="1"/>
  <c r="Z56" i="1"/>
  <c r="Y56" i="1"/>
  <c r="W56" i="1"/>
  <c r="U56" i="1"/>
  <c r="T56" i="1"/>
  <c r="R56" i="1"/>
  <c r="Q56" i="1"/>
  <c r="O56" i="1"/>
  <c r="N56" i="1"/>
  <c r="L56" i="1"/>
  <c r="K56" i="1"/>
  <c r="I56" i="1"/>
  <c r="G56" i="1"/>
  <c r="H56" i="1"/>
  <c r="D56" i="1"/>
  <c r="E56" i="1"/>
  <c r="AB52" i="1"/>
  <c r="Z52" i="1"/>
  <c r="Y52" i="1"/>
  <c r="W52" i="1"/>
  <c r="U52" i="1"/>
  <c r="T52" i="1"/>
  <c r="R52" i="1"/>
  <c r="Q52" i="1"/>
  <c r="O52" i="1"/>
  <c r="N52" i="1"/>
  <c r="L52" i="1"/>
  <c r="K52" i="1"/>
  <c r="I52" i="1"/>
  <c r="G52" i="1"/>
  <c r="F52" i="1"/>
  <c r="D52" i="1"/>
  <c r="C52" i="1"/>
  <c r="AB35" i="1"/>
  <c r="Z35" i="1"/>
  <c r="Y35" i="1"/>
  <c r="W35" i="1"/>
  <c r="U35" i="1"/>
  <c r="T35" i="1"/>
  <c r="R35" i="1"/>
  <c r="Q35" i="1"/>
  <c r="O35" i="1"/>
  <c r="N35" i="1"/>
  <c r="L35" i="1"/>
  <c r="K35" i="1"/>
  <c r="I35" i="1"/>
  <c r="G35" i="1"/>
  <c r="F35" i="1"/>
  <c r="E35" i="1"/>
  <c r="AB34" i="1"/>
  <c r="Z34" i="1"/>
  <c r="Y34" i="1"/>
  <c r="W34" i="1"/>
  <c r="U34" i="1"/>
  <c r="T34" i="1"/>
  <c r="R34" i="1"/>
  <c r="Q34" i="1"/>
  <c r="O34" i="1"/>
  <c r="N34" i="1"/>
  <c r="L34" i="1"/>
  <c r="K34" i="1"/>
  <c r="I34" i="1"/>
  <c r="G34" i="1"/>
  <c r="F34" i="1"/>
  <c r="E34" i="1"/>
  <c r="AB33" i="1"/>
  <c r="Z33" i="1"/>
  <c r="Y33" i="1"/>
  <c r="W33" i="1"/>
  <c r="U33" i="1"/>
  <c r="T33" i="1"/>
  <c r="R33" i="1"/>
  <c r="Q33" i="1"/>
  <c r="O33" i="1"/>
  <c r="N33" i="1"/>
  <c r="L33" i="1"/>
  <c r="K33" i="1"/>
  <c r="I33" i="1"/>
  <c r="H33" i="1"/>
  <c r="E33" i="1"/>
  <c r="AB31" i="1"/>
  <c r="Z31" i="1"/>
  <c r="Y31" i="1"/>
  <c r="W31" i="1"/>
  <c r="U31" i="1"/>
  <c r="T31" i="1"/>
  <c r="R31" i="1"/>
  <c r="Q31" i="1"/>
  <c r="O31" i="1"/>
  <c r="N31" i="1"/>
  <c r="L31" i="1"/>
  <c r="K31" i="1"/>
  <c r="I31" i="1"/>
  <c r="F31" i="1"/>
  <c r="C31" i="1"/>
  <c r="AB30" i="1"/>
  <c r="Z30" i="1"/>
  <c r="Y30" i="1"/>
  <c r="W30" i="1"/>
  <c r="U30" i="1"/>
  <c r="T30" i="1"/>
  <c r="R30" i="1"/>
  <c r="Q30" i="1"/>
  <c r="O30" i="1"/>
  <c r="N30" i="1"/>
  <c r="L30" i="1"/>
  <c r="K30" i="1"/>
  <c r="I30" i="1"/>
  <c r="G30" i="1"/>
  <c r="F30" i="1"/>
  <c r="D30" i="1"/>
  <c r="E30" i="1"/>
  <c r="AB29" i="1"/>
  <c r="Z29" i="1"/>
  <c r="Y29" i="1"/>
  <c r="W29" i="1"/>
  <c r="U29" i="1"/>
  <c r="T29" i="1"/>
  <c r="R29" i="1"/>
  <c r="Q29" i="1"/>
  <c r="O29" i="1"/>
  <c r="N29" i="1"/>
  <c r="L29" i="1"/>
  <c r="K29" i="1"/>
  <c r="I29" i="1"/>
  <c r="G29" i="1"/>
  <c r="H29" i="1"/>
  <c r="D29" i="1"/>
  <c r="C29" i="1"/>
  <c r="AB28" i="1"/>
  <c r="Z28" i="1"/>
  <c r="Y28" i="1"/>
  <c r="W28" i="1"/>
  <c r="U28" i="1"/>
  <c r="T28" i="1"/>
  <c r="R28" i="1"/>
  <c r="Q28" i="1"/>
  <c r="O28" i="1"/>
  <c r="N28" i="1"/>
  <c r="L28" i="1"/>
  <c r="K28" i="1"/>
  <c r="I28" i="1"/>
  <c r="G28" i="1"/>
  <c r="H28" i="1"/>
  <c r="D28" i="1"/>
  <c r="C28" i="1"/>
  <c r="AB27" i="1"/>
  <c r="Z27" i="1"/>
  <c r="Y27" i="1"/>
  <c r="W27" i="1"/>
  <c r="U27" i="1"/>
  <c r="T27" i="1"/>
  <c r="R27" i="1"/>
  <c r="Q27" i="1"/>
  <c r="O27" i="1"/>
  <c r="N27" i="1"/>
  <c r="L27" i="1"/>
  <c r="K27" i="1"/>
  <c r="I27" i="1"/>
  <c r="G27" i="1"/>
  <c r="H27" i="1"/>
  <c r="D27" i="1"/>
  <c r="C27" i="1"/>
  <c r="AB26" i="1"/>
  <c r="Z26" i="1"/>
  <c r="Y26" i="1"/>
  <c r="W26" i="1"/>
  <c r="U26" i="1"/>
  <c r="T26" i="1"/>
  <c r="R26" i="1"/>
  <c r="Q26" i="1"/>
  <c r="O26" i="1"/>
  <c r="N26" i="1"/>
  <c r="L26" i="1"/>
  <c r="K26" i="1"/>
  <c r="I26" i="1"/>
  <c r="G26" i="1"/>
  <c r="H26" i="1"/>
  <c r="D26" i="1"/>
  <c r="C26" i="1"/>
  <c r="AB25" i="1"/>
  <c r="Z25" i="1"/>
  <c r="Y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AB24" i="1"/>
  <c r="Z24" i="1"/>
  <c r="Y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AB23" i="1"/>
  <c r="Z23" i="1"/>
  <c r="Y23" i="1"/>
  <c r="W23" i="1"/>
  <c r="U23" i="1"/>
  <c r="T23" i="1"/>
  <c r="R23" i="1"/>
  <c r="Q23" i="1"/>
  <c r="O23" i="1"/>
  <c r="N23" i="1"/>
  <c r="L23" i="1"/>
  <c r="K23" i="1"/>
  <c r="I23" i="1"/>
  <c r="G23" i="1"/>
  <c r="H23" i="1"/>
  <c r="D23" i="1"/>
  <c r="E23" i="1"/>
  <c r="AB22" i="1"/>
  <c r="Z22" i="1"/>
  <c r="Y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AB21" i="1"/>
  <c r="Z21" i="1"/>
  <c r="Y21" i="1"/>
  <c r="W21" i="1"/>
  <c r="U21" i="1"/>
  <c r="T21" i="1"/>
  <c r="R21" i="1"/>
  <c r="Q21" i="1"/>
  <c r="O21" i="1"/>
  <c r="N21" i="1"/>
  <c r="L21" i="1"/>
  <c r="K21" i="1"/>
  <c r="I21" i="1"/>
  <c r="G21" i="1"/>
  <c r="F21" i="1"/>
  <c r="C21" i="1"/>
  <c r="AB20" i="1"/>
  <c r="Z20" i="1"/>
  <c r="Y20" i="1"/>
  <c r="W20" i="1"/>
  <c r="U20" i="1"/>
  <c r="T20" i="1"/>
  <c r="R20" i="1"/>
  <c r="Q20" i="1"/>
  <c r="O20" i="1"/>
  <c r="N20" i="1"/>
  <c r="L20" i="1"/>
  <c r="K20" i="1"/>
  <c r="I20" i="1"/>
  <c r="G20" i="1"/>
  <c r="F20" i="1"/>
  <c r="C20" i="1"/>
  <c r="AB19" i="1"/>
  <c r="Z19" i="1"/>
  <c r="Y19" i="1"/>
  <c r="W19" i="1"/>
  <c r="U19" i="1"/>
  <c r="T19" i="1"/>
  <c r="R19" i="1"/>
  <c r="Q19" i="1"/>
  <c r="O19" i="1"/>
  <c r="N19" i="1"/>
  <c r="L19" i="1"/>
  <c r="K19" i="1"/>
  <c r="I19" i="1"/>
  <c r="G19" i="1"/>
  <c r="H19" i="1"/>
  <c r="D19" i="1"/>
  <c r="C19" i="1"/>
  <c r="AB18" i="1"/>
  <c r="Z18" i="1"/>
  <c r="Y18" i="1"/>
  <c r="W18" i="1"/>
  <c r="U18" i="1"/>
  <c r="T18" i="1"/>
  <c r="R18" i="1"/>
  <c r="Q18" i="1"/>
  <c r="O18" i="1"/>
  <c r="N18" i="1"/>
  <c r="L18" i="1"/>
  <c r="K18" i="1"/>
  <c r="I18" i="1"/>
  <c r="F18" i="1"/>
  <c r="C18" i="1"/>
  <c r="AB16" i="1"/>
  <c r="Z16" i="1"/>
  <c r="Y16" i="1"/>
  <c r="W16" i="1"/>
  <c r="U16" i="1"/>
  <c r="T16" i="1"/>
  <c r="R16" i="1"/>
  <c r="Q16" i="1"/>
  <c r="O16" i="1"/>
  <c r="N16" i="1"/>
  <c r="L16" i="1"/>
  <c r="K16" i="1"/>
  <c r="I16" i="1"/>
  <c r="G16" i="1"/>
  <c r="F16" i="1"/>
  <c r="D16" i="1"/>
  <c r="E16" i="1"/>
  <c r="AB15" i="1"/>
  <c r="Z15" i="1"/>
  <c r="Y15" i="1"/>
  <c r="W15" i="1"/>
  <c r="U15" i="1"/>
  <c r="T15" i="1"/>
  <c r="R15" i="1"/>
  <c r="Q15" i="1"/>
  <c r="O15" i="1"/>
  <c r="N15" i="1"/>
  <c r="L15" i="1"/>
  <c r="K15" i="1"/>
  <c r="I15" i="1"/>
  <c r="H15" i="1"/>
  <c r="AB13" i="1"/>
  <c r="Z13" i="1"/>
  <c r="Y13" i="1"/>
  <c r="W13" i="1"/>
  <c r="U13" i="1"/>
  <c r="T13" i="1"/>
  <c r="R13" i="1"/>
  <c r="Q13" i="1"/>
  <c r="O13" i="1"/>
  <c r="N13" i="1"/>
  <c r="L13" i="1"/>
  <c r="K13" i="1"/>
  <c r="I13" i="1"/>
  <c r="G13" i="1"/>
  <c r="H13" i="1"/>
  <c r="D13" i="1"/>
  <c r="E13" i="1"/>
  <c r="AB11" i="1"/>
  <c r="Z11" i="1"/>
  <c r="Y11" i="1"/>
  <c r="W11" i="1"/>
  <c r="U11" i="1"/>
  <c r="T11" i="1"/>
  <c r="R11" i="1"/>
  <c r="Q11" i="1"/>
  <c r="O11" i="1"/>
  <c r="N11" i="1"/>
  <c r="L11" i="1"/>
  <c r="K11" i="1"/>
  <c r="I11" i="1"/>
  <c r="G11" i="1"/>
  <c r="H11" i="1"/>
  <c r="D11" i="1"/>
  <c r="E11" i="1"/>
  <c r="C75" i="1"/>
  <c r="F96" i="1"/>
  <c r="H90" i="1"/>
  <c r="E134" i="1"/>
  <c r="F126" i="1"/>
  <c r="E131" i="1"/>
  <c r="H122" i="1"/>
  <c r="E105" i="1"/>
  <c r="F137" i="1"/>
  <c r="E144" i="1"/>
  <c r="E132" i="1"/>
  <c r="E109" i="1"/>
  <c r="C139" i="1"/>
  <c r="H102" i="1"/>
  <c r="E103" i="1"/>
  <c r="H128" i="1"/>
  <c r="F87" i="1"/>
  <c r="H61" i="1"/>
  <c r="F76" i="1"/>
  <c r="F121" i="1"/>
  <c r="H97" i="1"/>
  <c r="H35" i="1"/>
  <c r="C136" i="1"/>
  <c r="F71" i="1"/>
  <c r="H18" i="1"/>
  <c r="F69" i="1"/>
  <c r="H21" i="1"/>
  <c r="C88" i="1"/>
  <c r="E74" i="1"/>
  <c r="H66" i="1"/>
  <c r="E69" i="1"/>
  <c r="F89" i="1"/>
  <c r="C63" i="1"/>
  <c r="C87" i="1"/>
  <c r="C13" i="1"/>
  <c r="F15" i="1"/>
  <c r="E112" i="1"/>
  <c r="F111" i="1"/>
  <c r="H123" i="1"/>
  <c r="F77" i="1"/>
  <c r="E17" i="1"/>
  <c r="E80" i="1"/>
  <c r="C122" i="1"/>
  <c r="E110" i="1"/>
  <c r="H88" i="1"/>
  <c r="H107" i="1"/>
  <c r="C23" i="1"/>
  <c r="H67" i="1"/>
  <c r="E26" i="1"/>
  <c r="C137" i="1"/>
  <c r="H81" i="1"/>
  <c r="E92" i="1"/>
  <c r="H30" i="1"/>
  <c r="C79" i="1"/>
  <c r="H14" i="1"/>
  <c r="E18" i="1"/>
  <c r="F74" i="1"/>
  <c r="E121" i="1"/>
  <c r="F19" i="1"/>
  <c r="H105" i="1"/>
  <c r="H52" i="1"/>
  <c r="H75" i="1"/>
  <c r="E125" i="1"/>
  <c r="F78" i="1"/>
  <c r="H72" i="1"/>
  <c r="H34" i="1"/>
  <c r="H101" i="1"/>
  <c r="E27" i="1"/>
  <c r="H144" i="1"/>
  <c r="H139" i="1"/>
  <c r="C77" i="1"/>
  <c r="H31" i="1"/>
  <c r="F12" i="1"/>
  <c r="D117" i="1"/>
  <c r="E117" i="1"/>
  <c r="E31" i="1"/>
  <c r="E81" i="1"/>
  <c r="H20" i="1"/>
  <c r="C76" i="1"/>
  <c r="C126" i="1"/>
  <c r="H127" i="1"/>
  <c r="C89" i="1"/>
  <c r="H91" i="1"/>
  <c r="H108" i="1"/>
  <c r="E12" i="1"/>
  <c r="H92" i="1"/>
  <c r="H143" i="1"/>
  <c r="E71" i="1"/>
  <c r="F33" i="1"/>
  <c r="F112" i="1"/>
  <c r="C128" i="1"/>
  <c r="E124" i="1"/>
  <c r="E52" i="1"/>
  <c r="F11" i="1"/>
  <c r="E28" i="1"/>
  <c r="E62" i="1"/>
  <c r="H103" i="1"/>
  <c r="E19" i="1"/>
  <c r="C56" i="1"/>
  <c r="F58" i="1"/>
  <c r="E97" i="1"/>
  <c r="H79" i="1"/>
  <c r="E20" i="1"/>
  <c r="F17" i="1"/>
  <c r="C66" i="1"/>
  <c r="F136" i="1"/>
  <c r="E29" i="1"/>
  <c r="C90" i="1"/>
  <c r="C143" i="1"/>
  <c r="H68" i="1"/>
  <c r="E123" i="1"/>
  <c r="E95" i="1"/>
  <c r="E102" i="1"/>
  <c r="E133" i="1"/>
  <c r="C11" i="1"/>
  <c r="F110" i="1"/>
  <c r="F73" i="1"/>
  <c r="E108" i="1"/>
  <c r="E91" i="1"/>
  <c r="E127" i="1"/>
  <c r="E61" i="1"/>
  <c r="E67" i="1"/>
  <c r="F63" i="1"/>
  <c r="C35" i="1"/>
  <c r="C72" i="1"/>
  <c r="C78" i="1"/>
  <c r="C34" i="1"/>
  <c r="E135" i="1"/>
  <c r="H124" i="1"/>
  <c r="F27" i="1"/>
  <c r="F56" i="1"/>
  <c r="F23" i="1"/>
  <c r="E138" i="1"/>
  <c r="F26" i="1"/>
  <c r="C30" i="1"/>
  <c r="G116" i="1"/>
  <c r="H116" i="1"/>
  <c r="G117" i="1"/>
  <c r="F117" i="1"/>
  <c r="F131" i="1"/>
  <c r="F132" i="1"/>
  <c r="C73" i="1"/>
  <c r="C33" i="1"/>
  <c r="F13" i="1"/>
  <c r="H16" i="1"/>
  <c r="E21" i="1"/>
  <c r="E101" i="1"/>
  <c r="E107" i="1"/>
  <c r="C107" i="1"/>
  <c r="H109" i="1"/>
  <c r="F109" i="1"/>
  <c r="F125" i="1"/>
  <c r="F133" i="1"/>
  <c r="H133" i="1"/>
  <c r="H135" i="1"/>
  <c r="F135" i="1"/>
  <c r="F138" i="1"/>
  <c r="H138" i="1"/>
  <c r="G118" i="1"/>
  <c r="K118" i="1"/>
  <c r="D118" i="1"/>
  <c r="E15" i="1"/>
  <c r="C15" i="1"/>
  <c r="H134" i="1"/>
  <c r="F134" i="1"/>
  <c r="H98" i="1"/>
  <c r="F80" i="1"/>
  <c r="C16" i="1"/>
  <c r="F29" i="1"/>
  <c r="F28" i="1"/>
  <c r="C68" i="1"/>
  <c r="E111" i="1"/>
  <c r="C111" i="1"/>
  <c r="E14" i="1"/>
  <c r="C14" i="1"/>
  <c r="E58" i="1"/>
  <c r="H62" i="1"/>
  <c r="D116" i="1"/>
  <c r="F116" i="1"/>
  <c r="C117" i="1"/>
  <c r="H117" i="1"/>
  <c r="E118" i="1"/>
  <c r="C118" i="1"/>
  <c r="C116" i="1"/>
  <c r="E116" i="1"/>
  <c r="H118" i="1"/>
  <c r="F118" i="1"/>
</calcChain>
</file>

<file path=xl/sharedStrings.xml><?xml version="1.0" encoding="utf-8"?>
<sst xmlns="http://schemas.openxmlformats.org/spreadsheetml/2006/main" count="206" uniqueCount="157">
  <si>
    <t>VALORI PER PORTIE</t>
  </si>
  <si>
    <t>Valoare Energetica (kJ)</t>
  </si>
  <si>
    <t>Valoare Energetica (kcal)</t>
  </si>
  <si>
    <t>Grasimi (g)</t>
  </si>
  <si>
    <t>Acizi grasi saturati (g)</t>
  </si>
  <si>
    <t>Glucide (g)</t>
  </si>
  <si>
    <t>Zaharuri (g)</t>
  </si>
  <si>
    <t>Fibre(g)</t>
  </si>
  <si>
    <t>Proteine (g)</t>
  </si>
  <si>
    <t>Sare (g)</t>
  </si>
  <si>
    <t>N/A</t>
  </si>
  <si>
    <t>Produse</t>
  </si>
  <si>
    <t>din care: Acizi grasi saturati (g)</t>
  </si>
  <si>
    <t>din care: Zaharuri (g)</t>
  </si>
  <si>
    <t>100g</t>
  </si>
  <si>
    <t>portie</t>
  </si>
  <si>
    <t>% 
CR</t>
  </si>
  <si>
    <t xml:space="preserve">% 
CR </t>
  </si>
  <si>
    <t>Hamburger</t>
  </si>
  <si>
    <t>Cheeseburger</t>
  </si>
  <si>
    <t>Big Mac</t>
  </si>
  <si>
    <t xml:space="preserve">Double Cheeseburger </t>
  </si>
  <si>
    <t>Big Tasty</t>
  </si>
  <si>
    <t>Chicken McNuggets - 4 pc</t>
  </si>
  <si>
    <t>Chicken McNuggets  - 6 pc</t>
  </si>
  <si>
    <t>Chicken McNuggets  - 9 pc</t>
  </si>
  <si>
    <t>McToast</t>
  </si>
  <si>
    <t>McPuisor</t>
  </si>
  <si>
    <t>Royal Deluxe</t>
  </si>
  <si>
    <t>Chicken Crispy McWrap</t>
  </si>
  <si>
    <t>McChicken</t>
  </si>
  <si>
    <t>Sandvis cu porc si sos hrean</t>
  </si>
  <si>
    <t>Chicken Grill</t>
  </si>
  <si>
    <t>Aripioare (5 buc)</t>
  </si>
  <si>
    <t>Aripioare (7 buc)</t>
  </si>
  <si>
    <t>Filet-O-Fish</t>
  </si>
  <si>
    <t>Cartofi Prajiti portie mica</t>
  </si>
  <si>
    <t>Cartofi Prajiti portie medie</t>
  </si>
  <si>
    <t>Cartofi Prajiti portie mare</t>
  </si>
  <si>
    <t>Salate</t>
  </si>
  <si>
    <t>Salata Prichindel</t>
  </si>
  <si>
    <t>Salata Caesar Grill</t>
  </si>
  <si>
    <t>Salata Caesar Crispy</t>
  </si>
  <si>
    <t>Salata Greek</t>
  </si>
  <si>
    <t>Sosuri Salate</t>
  </si>
  <si>
    <t>Dressing Vinaigrette</t>
  </si>
  <si>
    <t>Dressing Youghurt</t>
  </si>
  <si>
    <t>Desert</t>
  </si>
  <si>
    <t>Placinta Mere</t>
  </si>
  <si>
    <t>McSundae Caramel</t>
  </si>
  <si>
    <t>McSundae cu gust de Ciocolata</t>
  </si>
  <si>
    <t>McSundae Capsuni</t>
  </si>
  <si>
    <t>Shake cu aroma de Ciocolata 250 ml</t>
  </si>
  <si>
    <t>Shake cu aroma de Ciocolata 400 ml</t>
  </si>
  <si>
    <t>Shake Capsuni - 250 ml</t>
  </si>
  <si>
    <t>Shake Capsuni - 400 ml</t>
  </si>
  <si>
    <t>Shake cu aroma de Vanilie- 250 ml</t>
  </si>
  <si>
    <t>Shake cu aroma de Vanilie - 400 ml</t>
  </si>
  <si>
    <t>Placinta Visine</t>
  </si>
  <si>
    <t>McFlurry Kit Kat - Caramel</t>
  </si>
  <si>
    <t>McFlurry Kit Kat - Gust de Ciocolata</t>
  </si>
  <si>
    <t>McFlurry Lion - Caramel</t>
  </si>
  <si>
    <t>McFlurry Lion - Gust de Ciocolata</t>
  </si>
  <si>
    <t>Sosuri</t>
  </si>
  <si>
    <t>Sos Sweet&amp;Sour</t>
  </si>
  <si>
    <t>Ketchup</t>
  </si>
  <si>
    <t>Maioneza</t>
  </si>
  <si>
    <t>Sos Sour Cream Dip</t>
  </si>
  <si>
    <t>Sos Usturoi</t>
  </si>
  <si>
    <t>Bauturi</t>
  </si>
  <si>
    <t>Coca Coca 250 ml</t>
  </si>
  <si>
    <t>26</t>
  </si>
  <si>
    <t>Coca Coca 400 ml</t>
  </si>
  <si>
    <t>42</t>
  </si>
  <si>
    <t>Coca Coca 500 ml</t>
  </si>
  <si>
    <t>53</t>
  </si>
  <si>
    <t>Cola Zero 250ml</t>
  </si>
  <si>
    <t>0</t>
  </si>
  <si>
    <t>Cola Zero 400ml</t>
  </si>
  <si>
    <t>Cola Zero 500ml</t>
  </si>
  <si>
    <t>Fanta 250ml</t>
  </si>
  <si>
    <t>27</t>
  </si>
  <si>
    <t>Fanta 400ml</t>
  </si>
  <si>
    <t>43</t>
  </si>
  <si>
    <t>Fanta 500ml</t>
  </si>
  <si>
    <t>54</t>
  </si>
  <si>
    <t>Sprite 250ml</t>
  </si>
  <si>
    <t>Sprite 400ml</t>
  </si>
  <si>
    <t>Sprite 500ml</t>
  </si>
  <si>
    <t>Apple juice 180 ml</t>
  </si>
  <si>
    <t>Apple juice 250 ml</t>
  </si>
  <si>
    <t>28</t>
  </si>
  <si>
    <t>Apple  juice 500 ml</t>
  </si>
  <si>
    <t>55</t>
  </si>
  <si>
    <t>Orange Juice 180 ml</t>
  </si>
  <si>
    <t>Orange Juice 250 ml</t>
  </si>
  <si>
    <t>29</t>
  </si>
  <si>
    <t>Orange Juice 500 ml</t>
  </si>
  <si>
    <t>57</t>
  </si>
  <si>
    <t>44</t>
  </si>
  <si>
    <t>Lipton Lemon 250 ml</t>
  </si>
  <si>
    <t>Lipton Lemon 400 ml</t>
  </si>
  <si>
    <t>Lipton Lemon 500 ml</t>
  </si>
  <si>
    <t>Cafea</t>
  </si>
  <si>
    <t>Cafea 200 ml</t>
  </si>
  <si>
    <t>Cafea 300 ml</t>
  </si>
  <si>
    <t>Cappuccino 200 ml</t>
  </si>
  <si>
    <t>Cappuccino 300 ml</t>
  </si>
  <si>
    <t>Latte Machiato</t>
  </si>
  <si>
    <t>Café Latte</t>
  </si>
  <si>
    <t>Mic Dejun</t>
  </si>
  <si>
    <t xml:space="preserve">Bacon McMufin cu Ou </t>
  </si>
  <si>
    <t>Cheese McMuffin cu Ou</t>
  </si>
  <si>
    <t>Sausage McMuffin</t>
  </si>
  <si>
    <t>Hashbrown</t>
  </si>
  <si>
    <t>Lipie cu Sunca</t>
  </si>
  <si>
    <t>McMuffin Fresh Dublu</t>
  </si>
  <si>
    <t>Chicken McMuffin Fresh</t>
  </si>
  <si>
    <t>Mic Dejun Mare</t>
  </si>
  <si>
    <t>Dulceata Visine</t>
  </si>
  <si>
    <t>Miere</t>
  </si>
  <si>
    <t>Produse Promotionale</t>
  </si>
  <si>
    <t>Sandvisuri</t>
  </si>
  <si>
    <t>Hamburger fara Gluten</t>
  </si>
  <si>
    <t>Cheeseburger fara Gluten</t>
  </si>
  <si>
    <t>Double Cheeseburger fara Gluten</t>
  </si>
  <si>
    <t>Cartofi</t>
  </si>
  <si>
    <t>Lipie cu Salam de Sibiu</t>
  </si>
  <si>
    <t>Bagel cu omletă și sausage</t>
  </si>
  <si>
    <t>Bagel cu omletă, bacon și șuncă</t>
  </si>
  <si>
    <t>Inghetata la Cornet</t>
  </si>
  <si>
    <t>Cappy Multivitamin 180 ml</t>
  </si>
  <si>
    <t>Cappy Multivitamin 250 ml</t>
  </si>
  <si>
    <t>Cappy Multivitamin 500 ml</t>
  </si>
  <si>
    <t>Sos Hot Devil</t>
  </si>
  <si>
    <t>Dressing Caesar</t>
  </si>
  <si>
    <t>CR - Consumul de referinta pentru un adult mediu (8400 kJ/2 000 kcal)</t>
  </si>
  <si>
    <t>Unt</t>
  </si>
  <si>
    <t>Cantitatea Medie Neta
g /ml</t>
  </si>
  <si>
    <t>Espresso 50 ml</t>
  </si>
  <si>
    <t>McFlurry Oreo - Caramel</t>
  </si>
  <si>
    <t>McFlurry Oreo - Gust de Ciocolata</t>
  </si>
  <si>
    <t>McFlurry Mini Kit Kat - Caramel</t>
  </si>
  <si>
    <t>McFlurry Mini Kit Kat - Gust de Ciocolata</t>
  </si>
  <si>
    <t>McFlurry Mini Oreo - Caramel</t>
  </si>
  <si>
    <t>McFlurry Mini Oreo - Gust de Ciocolata</t>
  </si>
  <si>
    <t>McFlurry Lebniz - Caramel</t>
  </si>
  <si>
    <t>McFlurry Leibniz - Gust de Ciocolata</t>
  </si>
  <si>
    <t>McFlurry Mini Leibniz - Caramel</t>
  </si>
  <si>
    <t>McFlurry Mini Leibniz - Gust de Ciocolata</t>
  </si>
  <si>
    <t>McPuisor Fresh</t>
  </si>
  <si>
    <t>Cheeseburger Fresh</t>
  </si>
  <si>
    <t>Cartofi Twisters</t>
  </si>
  <si>
    <t>Mozzarella Sticks</t>
  </si>
  <si>
    <t>29.09.2020</t>
  </si>
  <si>
    <t>Double Big Mac</t>
  </si>
  <si>
    <t>Placinta cu Zmeura si Crema de 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</si>
</sst>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_-* #,##0.00\ &quot;€&quot;_-;\-* #,##0.00\ &quot;€&quot;_-;_-* &quot;-&quot;??\ &quot;€&quot;_-;_-@_-"/>
  </numFmts>
  <fonts count="15" x14ac:knownFonts="1">
    <font>
      <sz val="10"/>
      <name val="Arial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8"/>
      <color theme="3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3"/>
      <name val="Verdana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3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 wrapText="1"/>
    </xf>
    <xf numFmtId="49" fontId="8" fillId="3" borderId="0" xfId="0" applyNumberFormat="1" applyFont="1" applyFill="1" applyAlignment="1">
      <alignment horizontal="center" wrapText="1"/>
    </xf>
    <xf numFmtId="49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NumberFormat="1" applyFont="1" applyFill="1" applyAlignment="1">
      <alignment horizontal="center"/>
    </xf>
    <xf numFmtId="1" fontId="1" fillId="3" borderId="0" xfId="0" applyNumberFormat="1" applyFont="1" applyFill="1"/>
    <xf numFmtId="0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/>
    <xf numFmtId="1" fontId="1" fillId="0" borderId="3" xfId="0" applyNumberFormat="1" applyFont="1" applyBorder="1" applyAlignment="1"/>
    <xf numFmtId="0" fontId="1" fillId="0" borderId="4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9" fillId="0" borderId="0" xfId="0" applyFont="1"/>
    <xf numFmtId="0" fontId="10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9" xfId="0" applyFill="1" applyBorder="1" applyAlignment="1"/>
    <xf numFmtId="0" fontId="11" fillId="5" borderId="22" xfId="0" applyFont="1" applyFill="1" applyBorder="1"/>
    <xf numFmtId="1" fontId="11" fillId="0" borderId="23" xfId="0" applyNumberFormat="1" applyFont="1" applyFill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3" fillId="4" borderId="26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3" fillId="4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1" fontId="6" fillId="4" borderId="24" xfId="0" applyNumberFormat="1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1" fillId="5" borderId="22" xfId="0" applyFont="1" applyFill="1" applyBorder="1" applyAlignment="1">
      <alignment horizontal="left" wrapText="1"/>
    </xf>
    <xf numFmtId="0" fontId="1" fillId="0" borderId="27" xfId="0" applyFont="1" applyFill="1" applyBorder="1"/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28" xfId="0" applyFont="1" applyFill="1" applyBorder="1"/>
    <xf numFmtId="1" fontId="3" fillId="0" borderId="0" xfId="0" applyNumberFormat="1" applyFont="1" applyFill="1" applyBorder="1"/>
    <xf numFmtId="0" fontId="3" fillId="0" borderId="29" xfId="0" applyFont="1" applyFill="1" applyBorder="1"/>
    <xf numFmtId="1" fontId="3" fillId="0" borderId="0" xfId="0" applyNumberFormat="1" applyFont="1" applyFill="1"/>
    <xf numFmtId="0" fontId="3" fillId="0" borderId="0" xfId="0" applyFont="1" applyFill="1" applyBorder="1"/>
    <xf numFmtId="0" fontId="6" fillId="0" borderId="0" xfId="0" applyFont="1" applyFill="1"/>
    <xf numFmtId="0" fontId="0" fillId="0" borderId="0" xfId="0" applyFill="1"/>
    <xf numFmtId="0" fontId="7" fillId="0" borderId="27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2" borderId="0" xfId="0" applyFont="1" applyFill="1" applyAlignment="1">
      <alignment horizontal="left"/>
    </xf>
    <xf numFmtId="0" fontId="3" fillId="0" borderId="28" xfId="0" applyFont="1" applyBorder="1"/>
    <xf numFmtId="1" fontId="3" fillId="0" borderId="0" xfId="0" applyNumberFormat="1" applyFont="1" applyBorder="1"/>
    <xf numFmtId="0" fontId="3" fillId="0" borderId="29" xfId="0" applyFont="1" applyBorder="1"/>
    <xf numFmtId="1" fontId="3" fillId="0" borderId="0" xfId="0" applyNumberFormat="1" applyFont="1"/>
    <xf numFmtId="0" fontId="3" fillId="0" borderId="0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20" xfId="0" applyFill="1" applyBorder="1" applyAlignment="1"/>
    <xf numFmtId="1" fontId="0" fillId="0" borderId="19" xfId="0" applyNumberFormat="1" applyBorder="1" applyAlignment="1"/>
    <xf numFmtId="0" fontId="0" fillId="0" borderId="21" xfId="0" applyFill="1" applyBorder="1" applyAlignment="1"/>
    <xf numFmtId="0" fontId="0" fillId="0" borderId="30" xfId="0" applyBorder="1" applyAlignment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12" fillId="0" borderId="27" xfId="0" applyFont="1" applyBorder="1"/>
    <xf numFmtId="0" fontId="10" fillId="0" borderId="27" xfId="0" applyFont="1" applyBorder="1"/>
    <xf numFmtId="0" fontId="11" fillId="0" borderId="3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1" fillId="6" borderId="22" xfId="0" applyFont="1" applyFill="1" applyBorder="1" applyAlignment="1">
      <alignment wrapText="1"/>
    </xf>
    <xf numFmtId="0" fontId="11" fillId="6" borderId="22" xfId="0" applyFont="1" applyFill="1" applyBorder="1"/>
    <xf numFmtId="164" fontId="3" fillId="7" borderId="25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1" fontId="11" fillId="0" borderId="23" xfId="0" applyNumberFormat="1" applyFont="1" applyFill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3" fillId="4" borderId="26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3" fillId="4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1" fontId="6" fillId="4" borderId="24" xfId="0" applyNumberFormat="1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2" fillId="0" borderId="0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3" fillId="2" borderId="23" xfId="0" applyNumberFormat="1" applyFont="1" applyFill="1" applyBorder="1" applyAlignment="1">
      <alignment horizontal="left" indent="2"/>
    </xf>
    <xf numFmtId="164" fontId="11" fillId="0" borderId="1" xfId="0" applyNumberFormat="1" applyFont="1" applyBorder="1" applyAlignment="1">
      <alignment horizontal="left" indent="2"/>
    </xf>
    <xf numFmtId="165" fontId="3" fillId="0" borderId="1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" fillId="2" borderId="0" xfId="0" applyFont="1" applyFill="1" applyBorder="1"/>
    <xf numFmtId="0" fontId="11" fillId="6" borderId="22" xfId="0" applyFont="1" applyFill="1" applyBorder="1" applyAlignment="1">
      <alignment horizontal="left" wrapText="1"/>
    </xf>
    <xf numFmtId="2" fontId="3" fillId="2" borderId="25" xfId="0" applyNumberFormat="1" applyFont="1" applyFill="1" applyBorder="1" applyAlignment="1">
      <alignment horizontal="center"/>
    </xf>
    <xf numFmtId="0" fontId="13" fillId="0" borderId="0" xfId="0" applyFont="1"/>
    <xf numFmtId="0" fontId="14" fillId="6" borderId="22" xfId="0" applyFont="1" applyFill="1" applyBorder="1" applyAlignment="1">
      <alignment horizontal="left" wrapText="1"/>
    </xf>
    <xf numFmtId="1" fontId="11" fillId="0" borderId="2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 wrapText="1"/>
    </xf>
    <xf numFmtId="49" fontId="8" fillId="3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1296"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45"/>
  <sheetViews>
    <sheetView tabSelected="1" zoomScaleNormal="100" workbookViewId="0">
      <pane xSplit="1" ySplit="9" topLeftCell="E36" activePane="bottomRight" state="frozen"/>
      <selection pane="topRight" activeCell="B1" sqref="B1"/>
      <selection pane="bottomLeft" activeCell="A10" sqref="A10"/>
      <selection pane="bottomRight" activeCell="H38" sqref="H38"/>
    </sheetView>
  </sheetViews>
  <sheetFormatPr defaultColWidth="9.08984375" defaultRowHeight="12.5" x14ac:dyDescent="0.25"/>
  <cols>
    <col min="1" max="1" width="38.7265625" style="7" customWidth="1"/>
    <col min="2" max="2" width="8.08984375" style="25" customWidth="1"/>
    <col min="3" max="6" width="10.08984375" style="26" customWidth="1"/>
    <col min="7" max="7" width="10" style="7" customWidth="1"/>
    <col min="8" max="9" width="8.54296875" style="7" customWidth="1"/>
    <col min="10" max="12" width="7.36328125" style="7" customWidth="1"/>
    <col min="13" max="13" width="7.36328125" style="86" customWidth="1"/>
    <col min="14" max="18" width="7.36328125" style="7" customWidth="1"/>
    <col min="19" max="19" width="8.453125" style="7" customWidth="1"/>
    <col min="20" max="21" width="7.36328125" style="7" customWidth="1"/>
    <col min="22" max="23" width="7.54296875" style="7" customWidth="1"/>
    <col min="24" max="24" width="7.453125" style="7" customWidth="1"/>
    <col min="25" max="26" width="6.08984375" style="7" customWidth="1"/>
    <col min="27" max="28" width="6.453125" style="7" customWidth="1"/>
    <col min="29" max="29" width="7.6328125" style="7" customWidth="1"/>
    <col min="30" max="30" width="8.08984375" style="7" customWidth="1"/>
    <col min="31" max="31" width="8.453125" style="7" customWidth="1"/>
    <col min="32" max="32" width="8.08984375" style="7" customWidth="1"/>
    <col min="33" max="33" width="6.54296875" style="10" customWidth="1"/>
    <col min="34" max="35" width="7" style="7" customWidth="1"/>
    <col min="36" max="39" width="9.08984375" style="7" customWidth="1"/>
  </cols>
  <sheetData>
    <row r="1" spans="1:39" x14ac:dyDescent="0.25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Y1" s="8"/>
      <c r="Z1" s="8"/>
      <c r="AA1" s="9"/>
      <c r="AB1" s="9"/>
    </row>
    <row r="2" spans="1:39" x14ac:dyDescent="0.25">
      <c r="A2" s="1" t="s">
        <v>154</v>
      </c>
      <c r="B2" s="2"/>
      <c r="C2" s="3"/>
      <c r="D2" s="3"/>
      <c r="E2" s="3"/>
      <c r="F2" s="3"/>
      <c r="G2" s="126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Y2" s="8"/>
      <c r="Z2" s="8"/>
      <c r="AA2" s="9"/>
      <c r="AB2" s="9"/>
    </row>
    <row r="3" spans="1:39" ht="13" thickBot="1" x14ac:dyDescent="0.3">
      <c r="A3" s="1" t="s">
        <v>136</v>
      </c>
      <c r="B3" s="134"/>
      <c r="C3" s="11"/>
      <c r="D3" s="3"/>
      <c r="E3" s="3"/>
      <c r="F3" s="3"/>
      <c r="G3" s="4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Y3" s="9"/>
      <c r="Z3" s="9"/>
      <c r="AA3" s="9"/>
      <c r="AB3" s="9"/>
    </row>
    <row r="4" spans="1:39" ht="13" hidden="1" thickBot="1" x14ac:dyDescent="0.3">
      <c r="A4" s="12"/>
      <c r="B4" s="13"/>
      <c r="C4" s="14"/>
      <c r="D4" s="14"/>
      <c r="E4" s="150" t="s">
        <v>0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F4"/>
      <c r="AG4"/>
      <c r="AH4"/>
      <c r="AI4"/>
      <c r="AJ4"/>
      <c r="AK4"/>
      <c r="AL4"/>
      <c r="AM4"/>
    </row>
    <row r="5" spans="1:39" ht="21" hidden="1" customHeight="1" x14ac:dyDescent="0.25">
      <c r="A5" s="12"/>
      <c r="B5" s="13"/>
      <c r="C5" s="14"/>
      <c r="D5" s="151" t="s">
        <v>1</v>
      </c>
      <c r="E5" s="151"/>
      <c r="F5" s="15"/>
      <c r="G5" s="151" t="s">
        <v>2</v>
      </c>
      <c r="H5" s="151"/>
      <c r="I5" s="15"/>
      <c r="J5" s="151" t="s">
        <v>3</v>
      </c>
      <c r="K5" s="151"/>
      <c r="L5" s="15"/>
      <c r="M5" s="151" t="s">
        <v>4</v>
      </c>
      <c r="N5" s="151"/>
      <c r="O5" s="15"/>
      <c r="P5" s="151" t="s">
        <v>5</v>
      </c>
      <c r="Q5" s="151"/>
      <c r="R5" s="15"/>
      <c r="S5" s="152" t="s">
        <v>6</v>
      </c>
      <c r="T5" s="152"/>
      <c r="U5" s="16"/>
      <c r="V5" s="17" t="s">
        <v>7</v>
      </c>
      <c r="W5" s="17"/>
      <c r="X5" s="151" t="s">
        <v>8</v>
      </c>
      <c r="Y5" s="151"/>
      <c r="Z5" s="15"/>
      <c r="AA5" s="151" t="s">
        <v>9</v>
      </c>
      <c r="AB5" s="151"/>
      <c r="AF5"/>
      <c r="AG5"/>
      <c r="AH5"/>
      <c r="AI5"/>
      <c r="AJ5"/>
      <c r="AK5"/>
      <c r="AL5"/>
      <c r="AM5"/>
    </row>
    <row r="6" spans="1:39" ht="13" hidden="1" thickBot="1" x14ac:dyDescent="0.3">
      <c r="A6" s="18"/>
      <c r="B6" s="19"/>
      <c r="C6" s="20"/>
      <c r="D6" s="20"/>
      <c r="E6" s="21">
        <v>8400</v>
      </c>
      <c r="F6" s="21"/>
      <c r="G6" s="18"/>
      <c r="H6" s="19">
        <v>2000</v>
      </c>
      <c r="I6" s="19"/>
      <c r="J6" s="18"/>
      <c r="K6" s="21">
        <v>70</v>
      </c>
      <c r="L6" s="21"/>
      <c r="M6" s="22"/>
      <c r="N6" s="21">
        <v>20</v>
      </c>
      <c r="O6" s="21"/>
      <c r="P6" s="18"/>
      <c r="Q6" s="21">
        <v>260</v>
      </c>
      <c r="R6" s="21"/>
      <c r="S6" s="18"/>
      <c r="T6" s="23">
        <v>90</v>
      </c>
      <c r="U6" s="23"/>
      <c r="V6" s="19" t="s">
        <v>10</v>
      </c>
      <c r="W6" s="19"/>
      <c r="X6" s="18"/>
      <c r="Y6" s="21">
        <v>50</v>
      </c>
      <c r="Z6" s="21"/>
      <c r="AA6" s="24"/>
      <c r="AB6" s="21">
        <v>6</v>
      </c>
      <c r="AF6"/>
      <c r="AG6"/>
      <c r="AH6"/>
      <c r="AI6"/>
      <c r="AJ6"/>
      <c r="AK6"/>
      <c r="AL6"/>
      <c r="AM6"/>
    </row>
    <row r="7" spans="1:39" ht="13" hidden="1" thickBot="1" x14ac:dyDescent="0.3">
      <c r="D7" s="27"/>
      <c r="E7" s="28"/>
      <c r="F7" s="28"/>
      <c r="G7" s="29"/>
      <c r="H7" s="29"/>
      <c r="I7" s="29"/>
      <c r="J7" s="29"/>
      <c r="K7" s="29"/>
      <c r="L7" s="29"/>
      <c r="M7" s="30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1"/>
      <c r="AF7"/>
      <c r="AG7"/>
      <c r="AH7"/>
      <c r="AI7"/>
      <c r="AJ7"/>
      <c r="AK7"/>
      <c r="AL7"/>
      <c r="AM7"/>
    </row>
    <row r="8" spans="1:39" ht="31.25" customHeight="1" thickBot="1" x14ac:dyDescent="0.3">
      <c r="A8" s="143" t="s">
        <v>11</v>
      </c>
      <c r="B8" s="145" t="s">
        <v>138</v>
      </c>
      <c r="C8" s="145" t="s">
        <v>1</v>
      </c>
      <c r="D8" s="147"/>
      <c r="E8" s="148"/>
      <c r="F8" s="147" t="s">
        <v>2</v>
      </c>
      <c r="G8" s="147"/>
      <c r="H8" s="147"/>
      <c r="I8" s="145" t="s">
        <v>3</v>
      </c>
      <c r="J8" s="147"/>
      <c r="K8" s="148"/>
      <c r="L8" s="149" t="s">
        <v>12</v>
      </c>
      <c r="M8" s="149"/>
      <c r="N8" s="149"/>
      <c r="O8" s="145" t="s">
        <v>5</v>
      </c>
      <c r="P8" s="147"/>
      <c r="Q8" s="148"/>
      <c r="R8" s="147" t="s">
        <v>13</v>
      </c>
      <c r="S8" s="147"/>
      <c r="T8" s="147"/>
      <c r="U8" s="153" t="s">
        <v>7</v>
      </c>
      <c r="V8" s="154"/>
      <c r="W8" s="147" t="s">
        <v>8</v>
      </c>
      <c r="X8" s="147"/>
      <c r="Y8" s="147"/>
      <c r="Z8" s="145" t="s">
        <v>9</v>
      </c>
      <c r="AA8" s="147"/>
      <c r="AB8" s="148"/>
      <c r="AE8"/>
      <c r="AF8"/>
      <c r="AG8"/>
      <c r="AH8"/>
      <c r="AI8"/>
      <c r="AJ8"/>
      <c r="AK8"/>
      <c r="AL8"/>
      <c r="AM8"/>
    </row>
    <row r="9" spans="1:39" s="37" customFormat="1" ht="20.5" thickBot="1" x14ac:dyDescent="0.35">
      <c r="A9" s="144"/>
      <c r="B9" s="146"/>
      <c r="C9" s="32" t="s">
        <v>14</v>
      </c>
      <c r="D9" s="33" t="s">
        <v>15</v>
      </c>
      <c r="E9" s="34" t="s">
        <v>16</v>
      </c>
      <c r="F9" s="33" t="s">
        <v>14</v>
      </c>
      <c r="G9" s="33" t="s">
        <v>15</v>
      </c>
      <c r="H9" s="35" t="s">
        <v>16</v>
      </c>
      <c r="I9" s="32" t="s">
        <v>14</v>
      </c>
      <c r="J9" s="33" t="s">
        <v>15</v>
      </c>
      <c r="K9" s="34" t="s">
        <v>17</v>
      </c>
      <c r="L9" s="33" t="s">
        <v>14</v>
      </c>
      <c r="M9" s="33" t="s">
        <v>15</v>
      </c>
      <c r="N9" s="35" t="s">
        <v>16</v>
      </c>
      <c r="O9" s="32" t="s">
        <v>14</v>
      </c>
      <c r="P9" s="33" t="s">
        <v>15</v>
      </c>
      <c r="Q9" s="34" t="s">
        <v>17</v>
      </c>
      <c r="R9" s="33" t="s">
        <v>14</v>
      </c>
      <c r="S9" s="33" t="s">
        <v>15</v>
      </c>
      <c r="T9" s="35" t="s">
        <v>17</v>
      </c>
      <c r="U9" s="32" t="s">
        <v>14</v>
      </c>
      <c r="V9" s="36" t="s">
        <v>15</v>
      </c>
      <c r="W9" s="33" t="s">
        <v>14</v>
      </c>
      <c r="X9" s="33" t="s">
        <v>15</v>
      </c>
      <c r="Y9" s="35" t="s">
        <v>17</v>
      </c>
      <c r="Z9" s="32" t="s">
        <v>14</v>
      </c>
      <c r="AA9" s="33" t="s">
        <v>15</v>
      </c>
      <c r="AB9" s="34" t="s">
        <v>17</v>
      </c>
      <c r="AC9" s="1"/>
      <c r="AD9" s="1"/>
    </row>
    <row r="10" spans="1:39" ht="13" thickTop="1" x14ac:dyDescent="0.25">
      <c r="A10" s="38" t="s">
        <v>122</v>
      </c>
      <c r="B10" s="39"/>
      <c r="C10" s="40"/>
      <c r="D10" s="39"/>
      <c r="E10" s="41"/>
      <c r="F10" s="39"/>
      <c r="G10" s="39"/>
      <c r="H10" s="39"/>
      <c r="I10" s="40"/>
      <c r="J10" s="39"/>
      <c r="K10" s="41"/>
      <c r="L10" s="39"/>
      <c r="M10" s="42"/>
      <c r="N10" s="39"/>
      <c r="O10" s="40"/>
      <c r="P10" s="39"/>
      <c r="Q10" s="41"/>
      <c r="R10" s="39"/>
      <c r="S10" s="42"/>
      <c r="T10" s="39"/>
      <c r="U10" s="40"/>
      <c r="V10" s="41"/>
      <c r="W10" s="39"/>
      <c r="X10" s="39"/>
      <c r="Y10" s="39"/>
      <c r="Z10" s="40"/>
      <c r="AA10" s="39"/>
      <c r="AB10" s="41"/>
      <c r="AE10"/>
      <c r="AF10"/>
      <c r="AG10"/>
      <c r="AH10"/>
      <c r="AI10"/>
      <c r="AJ10"/>
      <c r="AK10"/>
      <c r="AL10"/>
      <c r="AM10"/>
    </row>
    <row r="11" spans="1:39" x14ac:dyDescent="0.25">
      <c r="A11" s="43" t="s">
        <v>18</v>
      </c>
      <c r="B11" s="44">
        <v>104.5</v>
      </c>
      <c r="C11" s="45">
        <f t="shared" ref="C11:C31" si="0">D11/B11*100</f>
        <v>1022.842105263158</v>
      </c>
      <c r="D11" s="46">
        <f t="shared" ref="D11:D19" si="1">IF(AND(J11&lt;&gt;"",P11&lt;&gt;"",X11&lt;&gt;"",V11&lt;&gt;""),(P11+X11)*17+(J11*37)+(V11*8),"not complete")</f>
        <v>1068.8700000000001</v>
      </c>
      <c r="E11" s="47">
        <f t="shared" ref="E11:E35" si="2">+(D11/$E$6)*100</f>
        <v>12.724642857142859</v>
      </c>
      <c r="F11" s="48">
        <f t="shared" ref="F11:F31" si="3">G11/B11*100</f>
        <v>243.38277511961718</v>
      </c>
      <c r="G11" s="46">
        <f t="shared" ref="G11:G21" si="4">IF(AND(J11&lt;&gt;"",P11&lt;&gt;"",X11&lt;&gt;"",V11&lt;&gt;""),(P11+X11)*4+(J11*9)+(V11*2),"not complete")</f>
        <v>254.33499999999998</v>
      </c>
      <c r="H11" s="49">
        <f t="shared" ref="H11:H35" si="5">+(G11/$H$6)*100</f>
        <v>12.716749999999999</v>
      </c>
      <c r="I11" s="50">
        <f t="shared" ref="I11:I31" si="6">J11/B11*100</f>
        <v>8.4660287081339707</v>
      </c>
      <c r="J11" s="51">
        <v>8.8469999999999995</v>
      </c>
      <c r="K11" s="47">
        <f t="shared" ref="K11:K35" si="7">+(J11/$K$6)*100</f>
        <v>12.638571428571426</v>
      </c>
      <c r="L11" s="52">
        <f t="shared" ref="L11:L31" si="8">M11/B11*100</f>
        <v>3.3244019138755987</v>
      </c>
      <c r="M11" s="51">
        <v>3.4740000000000002</v>
      </c>
      <c r="N11" s="49">
        <f t="shared" ref="N11:N35" si="9">+(M11/$N$6)*100</f>
        <v>17.37</v>
      </c>
      <c r="O11" s="53">
        <f t="shared" ref="O11:O31" si="10">P11/B11*100</f>
        <v>28.266028708133973</v>
      </c>
      <c r="P11" s="51">
        <v>29.538</v>
      </c>
      <c r="Q11" s="54">
        <f t="shared" ref="Q11:Q31" si="11">+(P11/$Q$6)*100</f>
        <v>11.360769230769231</v>
      </c>
      <c r="R11" s="55">
        <f t="shared" ref="R11:R31" si="12">S11/B11*100</f>
        <v>6.3550239234449757</v>
      </c>
      <c r="S11" s="51">
        <v>6.641</v>
      </c>
      <c r="T11" s="49">
        <f t="shared" ref="T11:T35" si="13">+(S11/$T$6)*100</f>
        <v>7.3788888888888886</v>
      </c>
      <c r="U11" s="50">
        <f t="shared" ref="U11:U31" si="14">V11/B11*100</f>
        <v>1.9043062200956937</v>
      </c>
      <c r="V11" s="56">
        <v>1.99</v>
      </c>
      <c r="W11" s="57">
        <f t="shared" ref="W11:W31" si="15">X11/B11*100</f>
        <v>12.578947368421053</v>
      </c>
      <c r="X11" s="51">
        <v>13.145</v>
      </c>
      <c r="Y11" s="58">
        <f t="shared" ref="Y11:Y31" si="16">+(X11/$Y$6)*100</f>
        <v>26.289999999999996</v>
      </c>
      <c r="Z11" s="59">
        <f t="shared" ref="Z11:Z31" si="17">AA11/B11*100</f>
        <v>1.2105263157894735</v>
      </c>
      <c r="AA11" s="51">
        <v>1.2649999999999999</v>
      </c>
      <c r="AB11" s="47">
        <f t="shared" ref="AB11:AB35" si="18">(AA11/$AB$6)*100</f>
        <v>21.083333333333332</v>
      </c>
      <c r="AE11"/>
      <c r="AF11"/>
      <c r="AG11"/>
      <c r="AH11"/>
      <c r="AI11"/>
      <c r="AJ11"/>
      <c r="AK11"/>
      <c r="AL11"/>
      <c r="AM11"/>
    </row>
    <row r="12" spans="1:39" x14ac:dyDescent="0.25">
      <c r="A12" s="43" t="s">
        <v>123</v>
      </c>
      <c r="B12" s="44">
        <v>129</v>
      </c>
      <c r="C12" s="45">
        <f t="shared" si="0"/>
        <v>852.93798449612393</v>
      </c>
      <c r="D12" s="46">
        <f t="shared" ref="D12" si="19">IF(AND(J12&lt;&gt;"",P12&lt;&gt;"",X12&lt;&gt;"",V12&lt;&gt;""),(P12+X12)*17+(J12*37)+(V12*8),"not complete")</f>
        <v>1100.29</v>
      </c>
      <c r="E12" s="47">
        <f t="shared" ref="E12" si="20">+(D12/$E$6)*100</f>
        <v>13.098690476190475</v>
      </c>
      <c r="F12" s="48">
        <f t="shared" si="3"/>
        <v>202.90697674418604</v>
      </c>
      <c r="G12" s="46">
        <f t="shared" ref="G12" si="21">IF(AND(J12&lt;&gt;"",P12&lt;&gt;"",X12&lt;&gt;"",V12&lt;&gt;""),(P12+X12)*4+(J12*9)+(V12*2),"not complete")</f>
        <v>261.75</v>
      </c>
      <c r="H12" s="49">
        <f t="shared" ref="H12" si="22">+(G12/$H$6)*100</f>
        <v>13.087499999999999</v>
      </c>
      <c r="I12" s="50">
        <f t="shared" si="6"/>
        <v>6.0697674418604652</v>
      </c>
      <c r="J12" s="51">
        <v>7.83</v>
      </c>
      <c r="K12" s="47">
        <f t="shared" ref="K12" si="23">+(J12/$K$6)*100</f>
        <v>11.185714285714287</v>
      </c>
      <c r="L12" s="52">
        <f t="shared" si="8"/>
        <v>2.4961240310077524</v>
      </c>
      <c r="M12" s="51">
        <v>3.22</v>
      </c>
      <c r="N12" s="49">
        <f t="shared" ref="N12" si="24">+(M12/$N$6)*100</f>
        <v>16.100000000000001</v>
      </c>
      <c r="O12" s="53">
        <f t="shared" si="10"/>
        <v>26.891472868217054</v>
      </c>
      <c r="P12" s="51">
        <v>34.69</v>
      </c>
      <c r="Q12" s="54">
        <f t="shared" ref="Q12" si="25">+(P12/$Q$6)*100</f>
        <v>13.342307692307692</v>
      </c>
      <c r="R12" s="55">
        <f t="shared" si="12"/>
        <v>6.4806201550387588</v>
      </c>
      <c r="S12" s="51">
        <v>8.36</v>
      </c>
      <c r="T12" s="49">
        <f t="shared" ref="T12" si="26">+(S12/$T$6)*100</f>
        <v>9.2888888888888879</v>
      </c>
      <c r="U12" s="50">
        <f t="shared" si="14"/>
        <v>3.6589147286821699</v>
      </c>
      <c r="V12" s="56">
        <v>4.72</v>
      </c>
      <c r="W12" s="57">
        <f t="shared" si="15"/>
        <v>8.3488372093023244</v>
      </c>
      <c r="X12" s="51">
        <v>10.77</v>
      </c>
      <c r="Y12" s="58">
        <f t="shared" ref="Y12" si="27">+(X12/$Y$6)*100</f>
        <v>21.54</v>
      </c>
      <c r="Z12" s="59">
        <f t="shared" si="17"/>
        <v>1.0077519379844961</v>
      </c>
      <c r="AA12" s="51">
        <v>1.3</v>
      </c>
      <c r="AB12" s="47">
        <f t="shared" ref="AB12" si="28">(AA12/$AB$6)*100</f>
        <v>21.666666666666668</v>
      </c>
      <c r="AE12"/>
      <c r="AF12"/>
      <c r="AG12"/>
      <c r="AH12"/>
      <c r="AI12"/>
      <c r="AJ12"/>
      <c r="AK12"/>
      <c r="AL12"/>
      <c r="AM12"/>
    </row>
    <row r="13" spans="1:39" x14ac:dyDescent="0.25">
      <c r="A13" s="43" t="s">
        <v>19</v>
      </c>
      <c r="B13" s="44">
        <v>118.7</v>
      </c>
      <c r="C13" s="45">
        <f t="shared" si="0"/>
        <v>1072.7885425442291</v>
      </c>
      <c r="D13" s="46">
        <f t="shared" si="1"/>
        <v>1273.4000000000001</v>
      </c>
      <c r="E13" s="47">
        <f t="shared" si="2"/>
        <v>15.159523809523812</v>
      </c>
      <c r="F13" s="48">
        <f t="shared" si="3"/>
        <v>255.77085088458298</v>
      </c>
      <c r="G13" s="46">
        <f t="shared" si="4"/>
        <v>303.60000000000002</v>
      </c>
      <c r="H13" s="49">
        <f t="shared" si="5"/>
        <v>15.180000000000001</v>
      </c>
      <c r="I13" s="50">
        <f t="shared" si="6"/>
        <v>10.719460825610785</v>
      </c>
      <c r="J13" s="51">
        <v>12.724</v>
      </c>
      <c r="K13" s="47">
        <f t="shared" si="7"/>
        <v>18.177142857142858</v>
      </c>
      <c r="L13" s="52">
        <f t="shared" si="8"/>
        <v>5.160909856781803</v>
      </c>
      <c r="M13" s="51">
        <v>6.1260000000000003</v>
      </c>
      <c r="N13" s="49">
        <f t="shared" si="9"/>
        <v>30.630000000000003</v>
      </c>
      <c r="O13" s="53">
        <f t="shared" si="10"/>
        <v>25.593934288121311</v>
      </c>
      <c r="P13" s="51">
        <v>30.38</v>
      </c>
      <c r="Q13" s="54">
        <f t="shared" si="11"/>
        <v>11.684615384615384</v>
      </c>
      <c r="R13" s="55">
        <f t="shared" si="12"/>
        <v>6.1128896377422075</v>
      </c>
      <c r="S13" s="51">
        <v>7.2560000000000002</v>
      </c>
      <c r="T13" s="49">
        <f t="shared" si="13"/>
        <v>8.0622222222222213</v>
      </c>
      <c r="U13" s="50">
        <f t="shared" si="14"/>
        <v>1.6764953664700926</v>
      </c>
      <c r="V13" s="56">
        <v>1.99</v>
      </c>
      <c r="W13" s="57">
        <f t="shared" si="15"/>
        <v>13.391743892165122</v>
      </c>
      <c r="X13" s="51">
        <v>15.896000000000001</v>
      </c>
      <c r="Y13" s="58">
        <f t="shared" si="16"/>
        <v>31.792000000000005</v>
      </c>
      <c r="Z13" s="59">
        <f t="shared" si="17"/>
        <v>1.4330244313395115</v>
      </c>
      <c r="AA13" s="51">
        <v>1.7010000000000001</v>
      </c>
      <c r="AB13" s="47">
        <f t="shared" si="18"/>
        <v>28.35</v>
      </c>
      <c r="AE13"/>
      <c r="AF13"/>
      <c r="AG13"/>
      <c r="AH13"/>
      <c r="AI13"/>
      <c r="AJ13"/>
      <c r="AK13"/>
      <c r="AL13"/>
      <c r="AM13"/>
    </row>
    <row r="14" spans="1:39" x14ac:dyDescent="0.25">
      <c r="A14" s="43" t="s">
        <v>124</v>
      </c>
      <c r="B14" s="44">
        <v>144</v>
      </c>
      <c r="C14" s="45">
        <f t="shared" si="0"/>
        <v>905.8125</v>
      </c>
      <c r="D14" s="46">
        <f t="shared" ref="D14" si="29">IF(AND(J14&lt;&gt;"",P14&lt;&gt;"",X14&lt;&gt;"",V14&lt;&gt;""),(P14+X14)*17+(J14*37)+(V14*8),"not complete")</f>
        <v>1304.3700000000001</v>
      </c>
      <c r="E14" s="47">
        <f t="shared" ref="E14" si="30">+(D14/$E$6)*100</f>
        <v>15.528214285714286</v>
      </c>
      <c r="F14" s="48">
        <f t="shared" si="3"/>
        <v>215.90972222222226</v>
      </c>
      <c r="G14" s="46">
        <f t="shared" ref="G14" si="31">IF(AND(J14&lt;&gt;"",P14&lt;&gt;"",X14&lt;&gt;"",V14&lt;&gt;""),(P14+X14)*4+(J14*9)+(V14*2),"not complete")</f>
        <v>310.91000000000003</v>
      </c>
      <c r="H14" s="49">
        <f t="shared" ref="H14" si="32">+(G14/$H$6)*100</f>
        <v>15.545500000000001</v>
      </c>
      <c r="I14" s="50">
        <f t="shared" si="6"/>
        <v>8.1319444444444446</v>
      </c>
      <c r="J14" s="51">
        <v>11.71</v>
      </c>
      <c r="K14" s="47">
        <f t="shared" ref="K14" si="33">+(J14/$K$6)*100</f>
        <v>16.728571428571428</v>
      </c>
      <c r="L14" s="52">
        <f t="shared" si="8"/>
        <v>4.0763888888888893</v>
      </c>
      <c r="M14" s="51">
        <v>5.87</v>
      </c>
      <c r="N14" s="49">
        <f t="shared" ref="N14" si="34">+(M14/$N$6)*100</f>
        <v>29.349999999999998</v>
      </c>
      <c r="O14" s="53">
        <f t="shared" si="10"/>
        <v>24.673611111111114</v>
      </c>
      <c r="P14" s="51">
        <v>35.53</v>
      </c>
      <c r="Q14" s="54">
        <f t="shared" ref="Q14" si="35">+(P14/$Q$6)*100</f>
        <v>13.665384615384616</v>
      </c>
      <c r="R14" s="55">
        <f t="shared" si="12"/>
        <v>6.229166666666667</v>
      </c>
      <c r="S14" s="51">
        <v>8.9700000000000006</v>
      </c>
      <c r="T14" s="49">
        <f t="shared" ref="T14" si="36">+(S14/$T$6)*100</f>
        <v>9.9666666666666668</v>
      </c>
      <c r="U14" s="50">
        <f t="shared" si="14"/>
        <v>3.2777777777777772</v>
      </c>
      <c r="V14" s="56">
        <v>4.72</v>
      </c>
      <c r="W14" s="57">
        <f t="shared" si="15"/>
        <v>9.3680555555555554</v>
      </c>
      <c r="X14" s="51">
        <v>13.49</v>
      </c>
      <c r="Y14" s="58">
        <f t="shared" ref="Y14" si="37">+(X14/$Y$6)*100</f>
        <v>26.979999999999997</v>
      </c>
      <c r="Z14" s="59">
        <f t="shared" si="17"/>
        <v>1.2083333333333333</v>
      </c>
      <c r="AA14" s="51">
        <v>1.74</v>
      </c>
      <c r="AB14" s="47">
        <f t="shared" ref="AB14" si="38">(AA14/$AB$6)*100</f>
        <v>28.999999999999996</v>
      </c>
      <c r="AE14"/>
      <c r="AF14"/>
      <c r="AG14"/>
      <c r="AH14"/>
      <c r="AI14"/>
      <c r="AJ14"/>
      <c r="AK14"/>
      <c r="AL14"/>
      <c r="AM14"/>
    </row>
    <row r="15" spans="1:39" x14ac:dyDescent="0.25">
      <c r="A15" s="43" t="s">
        <v>20</v>
      </c>
      <c r="B15" s="44">
        <v>216.6</v>
      </c>
      <c r="C15" s="45">
        <f t="shared" si="0"/>
        <v>972.29916897506928</v>
      </c>
      <c r="D15" s="46">
        <v>2106</v>
      </c>
      <c r="E15" s="47">
        <f t="shared" si="2"/>
        <v>25.071428571428573</v>
      </c>
      <c r="F15" s="48">
        <f t="shared" si="3"/>
        <v>232.22530009233614</v>
      </c>
      <c r="G15" s="46">
        <v>503</v>
      </c>
      <c r="H15" s="49">
        <f t="shared" si="5"/>
        <v>25.15</v>
      </c>
      <c r="I15" s="50">
        <f t="shared" si="6"/>
        <v>11.542012927054479</v>
      </c>
      <c r="J15" s="51">
        <v>25</v>
      </c>
      <c r="K15" s="47">
        <f t="shared" si="7"/>
        <v>35.714285714285715</v>
      </c>
      <c r="L15" s="52">
        <f t="shared" si="8"/>
        <v>4.478301015697137</v>
      </c>
      <c r="M15" s="51">
        <v>9.6999999999999993</v>
      </c>
      <c r="N15" s="49">
        <f t="shared" si="9"/>
        <v>48.5</v>
      </c>
      <c r="O15" s="53">
        <f t="shared" si="10"/>
        <v>19.169898430286242</v>
      </c>
      <c r="P15" s="51">
        <v>41.521999999999998</v>
      </c>
      <c r="Q15" s="54">
        <f t="shared" si="11"/>
        <v>15.969999999999999</v>
      </c>
      <c r="R15" s="55">
        <f t="shared" si="12"/>
        <v>3.9242843951985225</v>
      </c>
      <c r="S15" s="51">
        <v>8.5</v>
      </c>
      <c r="T15" s="49">
        <f t="shared" si="13"/>
        <v>9.4444444444444446</v>
      </c>
      <c r="U15" s="50">
        <f t="shared" si="14"/>
        <v>1.4529085872576177</v>
      </c>
      <c r="V15" s="56">
        <v>3.1469999999999998</v>
      </c>
      <c r="W15" s="57">
        <f t="shared" si="15"/>
        <v>12.268236380424746</v>
      </c>
      <c r="X15" s="51">
        <v>26.573</v>
      </c>
      <c r="Y15" s="58">
        <f t="shared" si="16"/>
        <v>53.146000000000001</v>
      </c>
      <c r="Z15" s="59">
        <f t="shared" si="17"/>
        <v>1.0156971375807944</v>
      </c>
      <c r="AA15" s="51">
        <v>2.2000000000000002</v>
      </c>
      <c r="AB15" s="47">
        <f t="shared" si="18"/>
        <v>36.666666666666671</v>
      </c>
      <c r="AE15"/>
      <c r="AF15"/>
      <c r="AG15"/>
      <c r="AH15"/>
      <c r="AI15"/>
      <c r="AJ15"/>
      <c r="AK15"/>
      <c r="AL15"/>
      <c r="AM15"/>
    </row>
    <row r="16" spans="1:39" x14ac:dyDescent="0.25">
      <c r="A16" s="43" t="s">
        <v>21</v>
      </c>
      <c r="B16" s="44">
        <v>170.5</v>
      </c>
      <c r="C16" s="45">
        <f t="shared" si="0"/>
        <v>1099.0275659824047</v>
      </c>
      <c r="D16" s="46">
        <f t="shared" si="1"/>
        <v>1873.8419999999999</v>
      </c>
      <c r="E16" s="47">
        <f t="shared" si="2"/>
        <v>22.307642857142856</v>
      </c>
      <c r="F16" s="48">
        <f t="shared" si="3"/>
        <v>262.79706744868037</v>
      </c>
      <c r="G16" s="46">
        <f t="shared" si="4"/>
        <v>448.06900000000002</v>
      </c>
      <c r="H16" s="49">
        <f t="shared" si="5"/>
        <v>22.403449999999999</v>
      </c>
      <c r="I16" s="50">
        <f t="shared" si="6"/>
        <v>13.809384164222873</v>
      </c>
      <c r="J16" s="51">
        <v>23.545000000000002</v>
      </c>
      <c r="K16" s="47">
        <f t="shared" si="7"/>
        <v>33.635714285714286</v>
      </c>
      <c r="L16" s="52">
        <f t="shared" si="8"/>
        <v>6.9923753665689148</v>
      </c>
      <c r="M16" s="51">
        <v>11.922000000000001</v>
      </c>
      <c r="N16" s="49">
        <f t="shared" si="9"/>
        <v>59.610000000000007</v>
      </c>
      <c r="O16" s="53">
        <f t="shared" si="10"/>
        <v>18.35483870967742</v>
      </c>
      <c r="P16" s="51">
        <v>31.295000000000002</v>
      </c>
      <c r="Q16" s="54">
        <f t="shared" si="11"/>
        <v>12.036538461538463</v>
      </c>
      <c r="R16" s="55">
        <f t="shared" si="12"/>
        <v>4.6240469208211152</v>
      </c>
      <c r="S16" s="51">
        <v>7.8840000000000003</v>
      </c>
      <c r="T16" s="49">
        <f t="shared" si="13"/>
        <v>8.76</v>
      </c>
      <c r="U16" s="50">
        <f t="shared" si="14"/>
        <v>1.1964809384164223</v>
      </c>
      <c r="V16" s="56">
        <v>2.04</v>
      </c>
      <c r="W16" s="57">
        <f t="shared" si="15"/>
        <v>15.675073313782992</v>
      </c>
      <c r="X16" s="51">
        <v>26.725999999999999</v>
      </c>
      <c r="Y16" s="58">
        <f t="shared" si="16"/>
        <v>53.451999999999998</v>
      </c>
      <c r="Z16" s="59">
        <f t="shared" si="17"/>
        <v>1.4733137829912024</v>
      </c>
      <c r="AA16" s="51">
        <v>2.512</v>
      </c>
      <c r="AB16" s="47">
        <f t="shared" si="18"/>
        <v>41.866666666666667</v>
      </c>
      <c r="AE16"/>
      <c r="AF16"/>
      <c r="AG16"/>
      <c r="AH16"/>
      <c r="AI16"/>
      <c r="AJ16"/>
      <c r="AK16"/>
      <c r="AL16"/>
      <c r="AM16"/>
    </row>
    <row r="17" spans="1:39" x14ac:dyDescent="0.25">
      <c r="A17" s="43" t="s">
        <v>125</v>
      </c>
      <c r="B17" s="44">
        <v>197</v>
      </c>
      <c r="C17" s="45">
        <f t="shared" si="0"/>
        <v>966.80710659898477</v>
      </c>
      <c r="D17" s="46">
        <f t="shared" ref="D17" si="39">IF(AND(J17&lt;&gt;"",P17&lt;&gt;"",X17&lt;&gt;"",V17&lt;&gt;""),(P17+X17)*17+(J17*37)+(V17*8),"not complete")</f>
        <v>1904.6100000000001</v>
      </c>
      <c r="E17" s="47">
        <f t="shared" ref="E17" si="40">+(D17/$E$6)*100</f>
        <v>22.673928571428572</v>
      </c>
      <c r="F17" s="48">
        <f t="shared" si="3"/>
        <v>231.13197969543145</v>
      </c>
      <c r="G17" s="46">
        <f t="shared" ref="G17" si="41">IF(AND(J17&lt;&gt;"",P17&lt;&gt;"",X17&lt;&gt;"",V17&lt;&gt;""),(P17+X17)*4+(J17*9)+(V17*2),"not complete")</f>
        <v>455.33</v>
      </c>
      <c r="H17" s="49">
        <f t="shared" ref="H17" si="42">+(G17/$H$6)*100</f>
        <v>22.766499999999997</v>
      </c>
      <c r="I17" s="50">
        <f t="shared" si="6"/>
        <v>11.436548223350254</v>
      </c>
      <c r="J17" s="51">
        <v>22.53</v>
      </c>
      <c r="K17" s="47">
        <f t="shared" ref="K17" si="43">+(J17/$K$6)*100</f>
        <v>32.18571428571429</v>
      </c>
      <c r="L17" s="52">
        <f t="shared" si="8"/>
        <v>5.9238578680203045</v>
      </c>
      <c r="M17" s="51">
        <v>11.67</v>
      </c>
      <c r="N17" s="49">
        <f t="shared" ref="N17" si="44">+(M17/$N$6)*100</f>
        <v>58.35</v>
      </c>
      <c r="O17" s="53">
        <f t="shared" si="10"/>
        <v>18.497461928934008</v>
      </c>
      <c r="P17" s="51">
        <v>36.44</v>
      </c>
      <c r="Q17" s="54">
        <f t="shared" ref="Q17" si="45">+(P17/$Q$6)*100</f>
        <v>14.015384615384615</v>
      </c>
      <c r="R17" s="55">
        <f t="shared" si="12"/>
        <v>4.8730964467005071</v>
      </c>
      <c r="S17" s="51">
        <v>9.6</v>
      </c>
      <c r="T17" s="49">
        <f t="shared" ref="T17" si="46">+(S17/$T$6)*100</f>
        <v>10.666666666666666</v>
      </c>
      <c r="U17" s="50">
        <f t="shared" si="14"/>
        <v>2.4162436548223347</v>
      </c>
      <c r="V17" s="56">
        <v>4.76</v>
      </c>
      <c r="W17" s="57">
        <f t="shared" si="15"/>
        <v>12.345177664974621</v>
      </c>
      <c r="X17" s="51">
        <v>24.32</v>
      </c>
      <c r="Y17" s="58">
        <f t="shared" ref="Y17" si="47">+(X17/$Y$6)*100</f>
        <v>48.64</v>
      </c>
      <c r="Z17" s="59">
        <f t="shared" si="17"/>
        <v>1.2944162436548223</v>
      </c>
      <c r="AA17" s="51">
        <v>2.5499999999999998</v>
      </c>
      <c r="AB17" s="47">
        <f t="shared" ref="AB17" si="48">(AA17/$AB$6)*100</f>
        <v>42.5</v>
      </c>
      <c r="AE17"/>
      <c r="AF17"/>
      <c r="AG17"/>
      <c r="AH17"/>
      <c r="AI17"/>
      <c r="AJ17"/>
      <c r="AK17"/>
      <c r="AL17"/>
      <c r="AM17"/>
    </row>
    <row r="18" spans="1:39" x14ac:dyDescent="0.25">
      <c r="A18" s="43" t="s">
        <v>22</v>
      </c>
      <c r="B18" s="44">
        <v>340.5</v>
      </c>
      <c r="C18" s="45">
        <f t="shared" si="0"/>
        <v>1015.2716593245227</v>
      </c>
      <c r="D18" s="46">
        <v>3457</v>
      </c>
      <c r="E18" s="47">
        <f t="shared" si="2"/>
        <v>41.154761904761905</v>
      </c>
      <c r="F18" s="48">
        <f t="shared" si="3"/>
        <v>243.17180616740086</v>
      </c>
      <c r="G18" s="46">
        <v>828</v>
      </c>
      <c r="H18" s="49">
        <f t="shared" si="5"/>
        <v>41.4</v>
      </c>
      <c r="I18" s="50">
        <f t="shared" si="6"/>
        <v>14.684287812041116</v>
      </c>
      <c r="J18" s="51">
        <v>50</v>
      </c>
      <c r="K18" s="47">
        <f t="shared" si="7"/>
        <v>71.428571428571431</v>
      </c>
      <c r="L18" s="52">
        <f t="shared" si="8"/>
        <v>5.8737151248164459</v>
      </c>
      <c r="M18" s="51">
        <v>20</v>
      </c>
      <c r="N18" s="49">
        <f t="shared" si="9"/>
        <v>100</v>
      </c>
      <c r="O18" s="53">
        <f t="shared" si="10"/>
        <v>14.096916299559473</v>
      </c>
      <c r="P18" s="51">
        <v>48</v>
      </c>
      <c r="Q18" s="54">
        <f t="shared" si="11"/>
        <v>18.461538461538463</v>
      </c>
      <c r="R18" s="55">
        <f t="shared" si="12"/>
        <v>2.9368575624082229</v>
      </c>
      <c r="S18" s="51">
        <v>10</v>
      </c>
      <c r="T18" s="49">
        <f t="shared" si="13"/>
        <v>11.111111111111111</v>
      </c>
      <c r="U18" s="50">
        <f t="shared" si="14"/>
        <v>0.97533039647577091</v>
      </c>
      <c r="V18" s="56">
        <v>3.3210000000000002</v>
      </c>
      <c r="W18" s="57">
        <f t="shared" si="15"/>
        <v>13.039647577092511</v>
      </c>
      <c r="X18" s="51">
        <v>44.4</v>
      </c>
      <c r="Y18" s="58">
        <f t="shared" si="16"/>
        <v>88.8</v>
      </c>
      <c r="Z18" s="59">
        <f t="shared" si="17"/>
        <v>1.0954478707782673</v>
      </c>
      <c r="AA18" s="51">
        <v>3.73</v>
      </c>
      <c r="AB18" s="47">
        <f t="shared" si="18"/>
        <v>62.166666666666671</v>
      </c>
      <c r="AE18"/>
      <c r="AF18"/>
      <c r="AG18"/>
      <c r="AH18"/>
      <c r="AI18"/>
      <c r="AJ18"/>
      <c r="AK18"/>
      <c r="AL18"/>
      <c r="AM18"/>
    </row>
    <row r="19" spans="1:39" x14ac:dyDescent="0.25">
      <c r="A19" s="43" t="s">
        <v>23</v>
      </c>
      <c r="B19" s="44">
        <v>71.599999999999994</v>
      </c>
      <c r="C19" s="45">
        <f t="shared" si="0"/>
        <v>1044.5181564245813</v>
      </c>
      <c r="D19" s="46">
        <f t="shared" si="1"/>
        <v>747.87500000000011</v>
      </c>
      <c r="E19" s="47">
        <f t="shared" si="2"/>
        <v>8.9032738095238102</v>
      </c>
      <c r="F19" s="48">
        <f t="shared" si="3"/>
        <v>249.75837988826822</v>
      </c>
      <c r="G19" s="46">
        <f t="shared" si="4"/>
        <v>178.82700000000003</v>
      </c>
      <c r="H19" s="49">
        <f t="shared" si="5"/>
        <v>8.9413499999999999</v>
      </c>
      <c r="I19" s="50">
        <f t="shared" si="6"/>
        <v>13.006983240223466</v>
      </c>
      <c r="J19" s="51">
        <v>9.3130000000000006</v>
      </c>
      <c r="K19" s="47">
        <f t="shared" si="7"/>
        <v>13.304285714285715</v>
      </c>
      <c r="L19" s="52">
        <f t="shared" si="8"/>
        <v>1.5516759776536315</v>
      </c>
      <c r="M19" s="51">
        <v>1.111</v>
      </c>
      <c r="N19" s="49">
        <f t="shared" si="9"/>
        <v>5.5550000000000006</v>
      </c>
      <c r="O19" s="53">
        <f t="shared" si="10"/>
        <v>16.8659217877095</v>
      </c>
      <c r="P19" s="51">
        <v>12.076000000000001</v>
      </c>
      <c r="Q19" s="54">
        <f t="shared" si="11"/>
        <v>4.6446153846153848</v>
      </c>
      <c r="R19" s="55">
        <f t="shared" si="12"/>
        <v>0.37849162011173193</v>
      </c>
      <c r="S19" s="51">
        <v>0.27100000000000002</v>
      </c>
      <c r="T19" s="49">
        <f t="shared" si="13"/>
        <v>0.30111111111111111</v>
      </c>
      <c r="U19" s="50">
        <f t="shared" si="14"/>
        <v>1.3924581005586594</v>
      </c>
      <c r="V19" s="56">
        <v>0.997</v>
      </c>
      <c r="W19" s="57">
        <f t="shared" si="15"/>
        <v>15.611731843575422</v>
      </c>
      <c r="X19" s="51">
        <v>11.178000000000001</v>
      </c>
      <c r="Y19" s="58">
        <f t="shared" si="16"/>
        <v>22.356000000000002</v>
      </c>
      <c r="Z19" s="59">
        <f t="shared" si="17"/>
        <v>1.1634078212290504</v>
      </c>
      <c r="AA19" s="51">
        <v>0.83299999999999996</v>
      </c>
      <c r="AB19" s="47">
        <f t="shared" si="18"/>
        <v>13.883333333333333</v>
      </c>
      <c r="AE19"/>
      <c r="AF19"/>
      <c r="AG19"/>
      <c r="AH19"/>
      <c r="AI19"/>
      <c r="AJ19"/>
      <c r="AK19"/>
      <c r="AL19"/>
      <c r="AM19"/>
    </row>
    <row r="20" spans="1:39" x14ac:dyDescent="0.25">
      <c r="A20" s="43" t="s">
        <v>24</v>
      </c>
      <c r="B20" s="44">
        <v>107.4</v>
      </c>
      <c r="C20" s="45">
        <f t="shared" si="0"/>
        <v>1042.830540037244</v>
      </c>
      <c r="D20" s="46">
        <v>1120</v>
      </c>
      <c r="E20" s="47">
        <f t="shared" si="2"/>
        <v>13.333333333333334</v>
      </c>
      <c r="F20" s="48">
        <f t="shared" si="3"/>
        <v>249.75325884543759</v>
      </c>
      <c r="G20" s="46">
        <f t="shared" si="4"/>
        <v>268.23500000000001</v>
      </c>
      <c r="H20" s="49">
        <f t="shared" si="5"/>
        <v>13.41175</v>
      </c>
      <c r="I20" s="50">
        <f t="shared" si="6"/>
        <v>13.006517690875233</v>
      </c>
      <c r="J20" s="51">
        <v>13.968999999999999</v>
      </c>
      <c r="K20" s="47">
        <f t="shared" si="7"/>
        <v>19.955714285714286</v>
      </c>
      <c r="L20" s="52">
        <f t="shared" si="8"/>
        <v>1.5512104283054002</v>
      </c>
      <c r="M20" s="51">
        <v>1.6659999999999999</v>
      </c>
      <c r="N20" s="49">
        <f t="shared" si="9"/>
        <v>8.33</v>
      </c>
      <c r="O20" s="53">
        <f t="shared" si="10"/>
        <v>16.864990689013034</v>
      </c>
      <c r="P20" s="51">
        <v>18.113</v>
      </c>
      <c r="Q20" s="54">
        <f t="shared" si="11"/>
        <v>6.9665384615384616</v>
      </c>
      <c r="R20" s="55">
        <f t="shared" si="12"/>
        <v>0.37802607076350092</v>
      </c>
      <c r="S20" s="51">
        <v>0.40600000000000003</v>
      </c>
      <c r="T20" s="49">
        <f t="shared" si="13"/>
        <v>0.45111111111111113</v>
      </c>
      <c r="U20" s="50">
        <f t="shared" si="14"/>
        <v>1.3919925512104283</v>
      </c>
      <c r="V20" s="56">
        <v>1.4950000000000001</v>
      </c>
      <c r="W20" s="57">
        <f t="shared" si="15"/>
        <v>15.612662942271879</v>
      </c>
      <c r="X20" s="51">
        <v>16.768000000000001</v>
      </c>
      <c r="Y20" s="58">
        <f t="shared" si="16"/>
        <v>33.536000000000001</v>
      </c>
      <c r="Z20" s="59">
        <f t="shared" si="17"/>
        <v>1.2104283054003724</v>
      </c>
      <c r="AA20" s="51">
        <v>1.3</v>
      </c>
      <c r="AB20" s="47">
        <f t="shared" si="18"/>
        <v>21.666666666666668</v>
      </c>
      <c r="AE20"/>
      <c r="AF20"/>
      <c r="AG20"/>
      <c r="AH20"/>
      <c r="AI20"/>
      <c r="AJ20"/>
      <c r="AK20"/>
      <c r="AL20"/>
      <c r="AM20"/>
    </row>
    <row r="21" spans="1:39" x14ac:dyDescent="0.25">
      <c r="A21" s="43" t="s">
        <v>25</v>
      </c>
      <c r="B21" s="44">
        <v>161.1</v>
      </c>
      <c r="C21" s="45">
        <f t="shared" si="0"/>
        <v>1042.830540037244</v>
      </c>
      <c r="D21" s="46">
        <v>1680</v>
      </c>
      <c r="E21" s="47">
        <f t="shared" si="2"/>
        <v>20</v>
      </c>
      <c r="F21" s="48">
        <f t="shared" si="3"/>
        <v>249.75543140906268</v>
      </c>
      <c r="G21" s="46">
        <f t="shared" si="4"/>
        <v>402.35599999999999</v>
      </c>
      <c r="H21" s="49">
        <f t="shared" si="5"/>
        <v>20.117799999999999</v>
      </c>
      <c r="I21" s="50">
        <f t="shared" si="6"/>
        <v>13.006828057107386</v>
      </c>
      <c r="J21" s="51">
        <v>20.954000000000001</v>
      </c>
      <c r="K21" s="47">
        <f t="shared" si="7"/>
        <v>29.934285714285714</v>
      </c>
      <c r="L21" s="52">
        <f t="shared" si="8"/>
        <v>1.5512104283054005</v>
      </c>
      <c r="M21" s="51">
        <v>2.4990000000000001</v>
      </c>
      <c r="N21" s="49">
        <f t="shared" si="9"/>
        <v>12.495000000000001</v>
      </c>
      <c r="O21" s="53">
        <f t="shared" si="10"/>
        <v>16.86530105524519</v>
      </c>
      <c r="P21" s="51">
        <v>27.17</v>
      </c>
      <c r="Q21" s="54">
        <f t="shared" si="11"/>
        <v>10.450000000000001</v>
      </c>
      <c r="R21" s="55">
        <f t="shared" si="12"/>
        <v>0.37802607076350092</v>
      </c>
      <c r="S21" s="51">
        <v>0.60899999999999999</v>
      </c>
      <c r="T21" s="49">
        <f t="shared" si="13"/>
        <v>0.67666666666666664</v>
      </c>
      <c r="U21" s="50">
        <f t="shared" si="14"/>
        <v>1.3923029174425823</v>
      </c>
      <c r="V21" s="56">
        <v>2.2429999999999999</v>
      </c>
      <c r="W21" s="57">
        <f t="shared" si="15"/>
        <v>15.612042209807573</v>
      </c>
      <c r="X21" s="51">
        <v>25.151</v>
      </c>
      <c r="Y21" s="58">
        <f t="shared" si="16"/>
        <v>50.302</v>
      </c>
      <c r="Z21" s="59">
        <f t="shared" si="17"/>
        <v>1.1632526381129735</v>
      </c>
      <c r="AA21" s="51">
        <v>1.8740000000000001</v>
      </c>
      <c r="AB21" s="47">
        <f t="shared" si="18"/>
        <v>31.233333333333334</v>
      </c>
      <c r="AE21"/>
      <c r="AF21"/>
      <c r="AG21"/>
      <c r="AH21"/>
      <c r="AI21"/>
      <c r="AJ21"/>
      <c r="AK21"/>
      <c r="AL21"/>
      <c r="AM21"/>
    </row>
    <row r="22" spans="1:39" x14ac:dyDescent="0.25">
      <c r="A22" s="105" t="s">
        <v>26</v>
      </c>
      <c r="B22" s="44">
        <v>94.4</v>
      </c>
      <c r="C22" s="45">
        <f t="shared" si="0"/>
        <v>1150.4237288135591</v>
      </c>
      <c r="D22" s="46">
        <v>1086</v>
      </c>
      <c r="E22" s="47">
        <f t="shared" si="2"/>
        <v>12.928571428571429</v>
      </c>
      <c r="F22" s="48">
        <f t="shared" si="3"/>
        <v>274.36440677966101</v>
      </c>
      <c r="G22" s="46">
        <v>259</v>
      </c>
      <c r="H22" s="49">
        <f t="shared" si="5"/>
        <v>12.950000000000001</v>
      </c>
      <c r="I22" s="50">
        <f t="shared" si="6"/>
        <v>10.59322033898305</v>
      </c>
      <c r="J22" s="60">
        <v>10</v>
      </c>
      <c r="K22" s="47">
        <f t="shared" si="7"/>
        <v>14.285714285714285</v>
      </c>
      <c r="L22" s="52">
        <f t="shared" si="8"/>
        <v>6.0381355932203391</v>
      </c>
      <c r="M22" s="60">
        <v>5.7</v>
      </c>
      <c r="N22" s="49">
        <f t="shared" si="9"/>
        <v>28.500000000000004</v>
      </c>
      <c r="O22" s="53">
        <f t="shared" si="10"/>
        <v>29.66101694915254</v>
      </c>
      <c r="P22" s="51">
        <v>28</v>
      </c>
      <c r="Q22" s="54">
        <f t="shared" si="11"/>
        <v>10.76923076923077</v>
      </c>
      <c r="R22" s="55">
        <f t="shared" si="12"/>
        <v>5.7203389830508478</v>
      </c>
      <c r="S22" s="51">
        <v>5.4</v>
      </c>
      <c r="T22" s="49">
        <f t="shared" si="13"/>
        <v>6.0000000000000009</v>
      </c>
      <c r="U22" s="50">
        <f t="shared" si="14"/>
        <v>1.5889830508474576</v>
      </c>
      <c r="V22" s="56">
        <v>1.5</v>
      </c>
      <c r="W22" s="57">
        <f t="shared" si="15"/>
        <v>13.771186440677965</v>
      </c>
      <c r="X22" s="51">
        <v>13</v>
      </c>
      <c r="Y22" s="58">
        <f t="shared" si="16"/>
        <v>26</v>
      </c>
      <c r="Z22" s="59">
        <f t="shared" si="17"/>
        <v>2.1186440677966099</v>
      </c>
      <c r="AA22" s="51">
        <v>2</v>
      </c>
      <c r="AB22" s="47">
        <f t="shared" si="18"/>
        <v>33.333333333333329</v>
      </c>
      <c r="AE22"/>
      <c r="AF22"/>
      <c r="AG22"/>
      <c r="AH22"/>
      <c r="AI22"/>
      <c r="AJ22"/>
      <c r="AK22"/>
      <c r="AL22"/>
      <c r="AM22"/>
    </row>
    <row r="23" spans="1:39" ht="13.25" customHeight="1" x14ac:dyDescent="0.25">
      <c r="A23" s="61" t="s">
        <v>27</v>
      </c>
      <c r="B23" s="44">
        <v>109</v>
      </c>
      <c r="C23" s="45">
        <f t="shared" si="0"/>
        <v>1047.7064220183486</v>
      </c>
      <c r="D23" s="46">
        <f t="shared" ref="D23" si="49">IF(AND(J23&lt;&gt;"",P23&lt;&gt;"",X23&lt;&gt;"",V23&lt;&gt;""),(P23+X23)*17+(J23*37)+(V23*8),"not complete")</f>
        <v>1142</v>
      </c>
      <c r="E23" s="47">
        <f t="shared" si="2"/>
        <v>13.595238095238097</v>
      </c>
      <c r="F23" s="48">
        <f t="shared" si="3"/>
        <v>249.54128440366975</v>
      </c>
      <c r="G23" s="46">
        <f t="shared" ref="G23" si="50">IF(AND(J23&lt;&gt;"",P23&lt;&gt;"",X23&lt;&gt;"",V23&lt;&gt;""),(P23+X23)*4+(J23*9)+(V23*2),"not complete")</f>
        <v>272</v>
      </c>
      <c r="H23" s="49">
        <f t="shared" si="5"/>
        <v>13.600000000000001</v>
      </c>
      <c r="I23" s="50">
        <f t="shared" si="6"/>
        <v>9.1743119266055047</v>
      </c>
      <c r="J23" s="51">
        <v>10</v>
      </c>
      <c r="K23" s="47">
        <f t="shared" si="7"/>
        <v>14.285714285714285</v>
      </c>
      <c r="L23" s="52">
        <f t="shared" si="8"/>
        <v>1.834862385321101</v>
      </c>
      <c r="M23" s="60">
        <v>2</v>
      </c>
      <c r="N23" s="49">
        <f t="shared" si="9"/>
        <v>10</v>
      </c>
      <c r="O23" s="53">
        <f t="shared" si="10"/>
        <v>31.192660550458719</v>
      </c>
      <c r="P23" s="51">
        <v>34</v>
      </c>
      <c r="Q23" s="54">
        <f t="shared" si="11"/>
        <v>13.076923076923078</v>
      </c>
      <c r="R23" s="55">
        <f t="shared" si="12"/>
        <v>4.5871559633027523</v>
      </c>
      <c r="S23" s="51">
        <v>5</v>
      </c>
      <c r="T23" s="49">
        <f t="shared" si="13"/>
        <v>5.5555555555555554</v>
      </c>
      <c r="U23" s="50">
        <f t="shared" si="14"/>
        <v>2.7522935779816518</v>
      </c>
      <c r="V23" s="56">
        <v>3</v>
      </c>
      <c r="W23" s="57">
        <f t="shared" si="15"/>
        <v>9.1743119266055047</v>
      </c>
      <c r="X23" s="51">
        <v>10</v>
      </c>
      <c r="Y23" s="58">
        <f t="shared" si="16"/>
        <v>20</v>
      </c>
      <c r="Z23" s="59">
        <f t="shared" si="17"/>
        <v>1.4678899082568808</v>
      </c>
      <c r="AA23" s="51">
        <v>1.6</v>
      </c>
      <c r="AB23" s="47">
        <f t="shared" si="18"/>
        <v>26.666666666666668</v>
      </c>
      <c r="AE23"/>
      <c r="AF23"/>
      <c r="AG23"/>
      <c r="AH23"/>
      <c r="AI23"/>
      <c r="AJ23"/>
      <c r="AK23"/>
      <c r="AL23"/>
      <c r="AM23"/>
    </row>
    <row r="24" spans="1:39" x14ac:dyDescent="0.25">
      <c r="A24" s="105" t="s">
        <v>28</v>
      </c>
      <c r="B24" s="44">
        <v>239</v>
      </c>
      <c r="C24" s="45">
        <f t="shared" si="0"/>
        <v>1032.6359832635983</v>
      </c>
      <c r="D24" s="46">
        <v>2468</v>
      </c>
      <c r="E24" s="47">
        <f t="shared" si="2"/>
        <v>29.38095238095238</v>
      </c>
      <c r="F24" s="48">
        <f t="shared" si="3"/>
        <v>247.28033472803347</v>
      </c>
      <c r="G24" s="46">
        <v>591</v>
      </c>
      <c r="H24" s="49">
        <f t="shared" si="5"/>
        <v>29.549999999999997</v>
      </c>
      <c r="I24" s="50">
        <f t="shared" si="6"/>
        <v>14.225941422594143</v>
      </c>
      <c r="J24" s="60">
        <v>34</v>
      </c>
      <c r="K24" s="47">
        <f t="shared" si="7"/>
        <v>48.571428571428569</v>
      </c>
      <c r="L24" s="52">
        <f t="shared" si="8"/>
        <v>5.8577405857740583</v>
      </c>
      <c r="M24" s="60">
        <v>14</v>
      </c>
      <c r="N24" s="49">
        <f t="shared" si="9"/>
        <v>70</v>
      </c>
      <c r="O24" s="53">
        <f t="shared" si="10"/>
        <v>15.062761506276152</v>
      </c>
      <c r="P24" s="51">
        <v>36</v>
      </c>
      <c r="Q24" s="54">
        <f t="shared" si="11"/>
        <v>13.846153846153847</v>
      </c>
      <c r="R24" s="55">
        <f t="shared" si="12"/>
        <v>3.9748953974895396</v>
      </c>
      <c r="S24" s="51">
        <v>9.5</v>
      </c>
      <c r="T24" s="49">
        <f t="shared" si="13"/>
        <v>10.555555555555555</v>
      </c>
      <c r="U24" s="50">
        <f t="shared" si="14"/>
        <v>1.2133891213389121</v>
      </c>
      <c r="V24" s="56">
        <v>2.9</v>
      </c>
      <c r="W24" s="57">
        <f t="shared" si="15"/>
        <v>13.807531380753138</v>
      </c>
      <c r="X24" s="51">
        <v>33</v>
      </c>
      <c r="Y24" s="58">
        <f t="shared" si="16"/>
        <v>66</v>
      </c>
      <c r="Z24" s="59">
        <f t="shared" si="17"/>
        <v>0.96234309623430947</v>
      </c>
      <c r="AA24" s="51">
        <v>2.2999999999999998</v>
      </c>
      <c r="AB24" s="47">
        <f t="shared" si="18"/>
        <v>38.333333333333329</v>
      </c>
      <c r="AE24"/>
      <c r="AF24"/>
      <c r="AG24"/>
      <c r="AH24"/>
      <c r="AI24"/>
      <c r="AJ24"/>
      <c r="AK24"/>
      <c r="AL24"/>
      <c r="AM24"/>
    </row>
    <row r="25" spans="1:39" x14ac:dyDescent="0.25">
      <c r="A25" s="105" t="s">
        <v>29</v>
      </c>
      <c r="B25" s="44">
        <v>265</v>
      </c>
      <c r="C25" s="45">
        <f t="shared" si="0"/>
        <v>802.2641509433962</v>
      </c>
      <c r="D25" s="46">
        <v>2126</v>
      </c>
      <c r="E25" s="47">
        <f t="shared" si="2"/>
        <v>25.30952380952381</v>
      </c>
      <c r="F25" s="48">
        <f t="shared" si="3"/>
        <v>190.9433962264151</v>
      </c>
      <c r="G25" s="46">
        <v>506</v>
      </c>
      <c r="H25" s="49">
        <f t="shared" si="5"/>
        <v>25.3</v>
      </c>
      <c r="I25" s="50">
        <f t="shared" si="6"/>
        <v>7.5471698113207548</v>
      </c>
      <c r="J25" s="60">
        <v>20</v>
      </c>
      <c r="K25" s="47">
        <f t="shared" si="7"/>
        <v>28.571428571428569</v>
      </c>
      <c r="L25" s="52">
        <f t="shared" si="8"/>
        <v>1.8490566037735849</v>
      </c>
      <c r="M25" s="60">
        <v>4.9000000000000004</v>
      </c>
      <c r="N25" s="49">
        <f t="shared" si="9"/>
        <v>24.500000000000004</v>
      </c>
      <c r="O25" s="53">
        <f t="shared" si="10"/>
        <v>20.377358490566039</v>
      </c>
      <c r="P25" s="51">
        <v>54</v>
      </c>
      <c r="Q25" s="54">
        <f t="shared" si="11"/>
        <v>20.76923076923077</v>
      </c>
      <c r="R25" s="55">
        <f t="shared" si="12"/>
        <v>3.4339622641509435</v>
      </c>
      <c r="S25" s="51">
        <v>9.1</v>
      </c>
      <c r="T25" s="49">
        <f t="shared" si="13"/>
        <v>10.111111111111111</v>
      </c>
      <c r="U25" s="50">
        <f t="shared" si="14"/>
        <v>1.2830188679245282</v>
      </c>
      <c r="V25" s="56">
        <v>3.4</v>
      </c>
      <c r="W25" s="57">
        <f t="shared" si="15"/>
        <v>8.6792452830188669</v>
      </c>
      <c r="X25" s="51">
        <v>23</v>
      </c>
      <c r="Y25" s="58">
        <f t="shared" si="16"/>
        <v>46</v>
      </c>
      <c r="Z25" s="59">
        <f t="shared" si="17"/>
        <v>1.2452830188679245</v>
      </c>
      <c r="AA25" s="51">
        <v>3.3</v>
      </c>
      <c r="AB25" s="47">
        <f t="shared" si="18"/>
        <v>54.999999999999993</v>
      </c>
      <c r="AE25"/>
      <c r="AF25"/>
      <c r="AG25"/>
      <c r="AH25"/>
      <c r="AI25"/>
      <c r="AJ25"/>
      <c r="AK25"/>
      <c r="AL25"/>
      <c r="AM25"/>
    </row>
    <row r="26" spans="1:39" ht="13.25" customHeight="1" x14ac:dyDescent="0.25">
      <c r="A26" s="61" t="s">
        <v>30</v>
      </c>
      <c r="B26" s="44">
        <v>181.1</v>
      </c>
      <c r="C26" s="45">
        <f t="shared" si="0"/>
        <v>987.86305908337931</v>
      </c>
      <c r="D26" s="46">
        <f t="shared" ref="D26:D30" si="51">IF(AND(J26&lt;&gt;"",P26&lt;&gt;"",X26&lt;&gt;"",V26&lt;&gt;""),(P26+X26)*17+(J26*37)+(V26*8),"not complete")</f>
        <v>1789.02</v>
      </c>
      <c r="E26" s="47">
        <f t="shared" si="2"/>
        <v>21.297857142857143</v>
      </c>
      <c r="F26" s="48">
        <f t="shared" si="3"/>
        <v>235.43898398674767</v>
      </c>
      <c r="G26" s="46">
        <f t="shared" ref="G26:G30" si="52">IF(AND(J26&lt;&gt;"",P26&lt;&gt;"",X26&lt;&gt;"",V26&lt;&gt;""),(P26+X26)*4+(J26*9)+(V26*2),"not complete")</f>
        <v>426.38</v>
      </c>
      <c r="H26" s="49">
        <f t="shared" si="5"/>
        <v>21.318999999999999</v>
      </c>
      <c r="I26" s="50">
        <f t="shared" si="6"/>
        <v>9.6123688569850909</v>
      </c>
      <c r="J26" s="51">
        <v>17.408000000000001</v>
      </c>
      <c r="K26" s="47">
        <f t="shared" si="7"/>
        <v>24.868571428571432</v>
      </c>
      <c r="L26" s="52">
        <f t="shared" si="8"/>
        <v>1.2810601877415793</v>
      </c>
      <c r="M26" s="60">
        <v>2.3199999999999998</v>
      </c>
      <c r="N26" s="49">
        <f t="shared" si="9"/>
        <v>11.6</v>
      </c>
      <c r="O26" s="53">
        <f t="shared" si="10"/>
        <v>24.996134732192161</v>
      </c>
      <c r="P26" s="51">
        <v>45.268000000000001</v>
      </c>
      <c r="Q26" s="54">
        <f t="shared" si="11"/>
        <v>17.41076923076923</v>
      </c>
      <c r="R26" s="55">
        <f t="shared" si="12"/>
        <v>3.4842628382109329</v>
      </c>
      <c r="S26" s="51">
        <v>6.31</v>
      </c>
      <c r="T26" s="49">
        <f t="shared" si="13"/>
        <v>7.0111111111111111</v>
      </c>
      <c r="U26" s="50">
        <f t="shared" si="14"/>
        <v>1.4743235781336279</v>
      </c>
      <c r="V26" s="56">
        <v>2.67</v>
      </c>
      <c r="W26" s="57">
        <f t="shared" si="15"/>
        <v>11.498619547211486</v>
      </c>
      <c r="X26" s="51">
        <v>20.824000000000002</v>
      </c>
      <c r="Y26" s="58">
        <f t="shared" si="16"/>
        <v>41.648000000000003</v>
      </c>
      <c r="Z26" s="59">
        <f t="shared" si="17"/>
        <v>1.0436223081170624</v>
      </c>
      <c r="AA26" s="51">
        <v>1.89</v>
      </c>
      <c r="AB26" s="47">
        <f t="shared" si="18"/>
        <v>31.5</v>
      </c>
      <c r="AE26"/>
      <c r="AF26"/>
      <c r="AG26"/>
      <c r="AH26"/>
      <c r="AI26"/>
      <c r="AJ26"/>
      <c r="AK26"/>
      <c r="AL26"/>
      <c r="AM26"/>
    </row>
    <row r="27" spans="1:39" ht="13.25" customHeight="1" x14ac:dyDescent="0.25">
      <c r="A27" s="61" t="s">
        <v>31</v>
      </c>
      <c r="B27" s="44">
        <v>188</v>
      </c>
      <c r="C27" s="45">
        <f t="shared" si="0"/>
        <v>1470.744680851064</v>
      </c>
      <c r="D27" s="46">
        <f t="shared" si="51"/>
        <v>2765</v>
      </c>
      <c r="E27" s="47">
        <f t="shared" si="2"/>
        <v>32.916666666666664</v>
      </c>
      <c r="F27" s="48">
        <f t="shared" si="3"/>
        <v>352.65957446808511</v>
      </c>
      <c r="G27" s="46">
        <f t="shared" si="52"/>
        <v>663</v>
      </c>
      <c r="H27" s="49">
        <f t="shared" si="5"/>
        <v>33.15</v>
      </c>
      <c r="I27" s="50">
        <f t="shared" si="6"/>
        <v>21.808510638297875</v>
      </c>
      <c r="J27" s="51">
        <v>41</v>
      </c>
      <c r="K27" s="47">
        <f t="shared" si="7"/>
        <v>58.571428571428577</v>
      </c>
      <c r="L27" s="52">
        <f t="shared" si="8"/>
        <v>6.9148936170212769</v>
      </c>
      <c r="M27" s="60">
        <v>13</v>
      </c>
      <c r="N27" s="49">
        <f t="shared" si="9"/>
        <v>65</v>
      </c>
      <c r="O27" s="53">
        <f t="shared" si="10"/>
        <v>21.276595744680851</v>
      </c>
      <c r="P27" s="51">
        <v>40</v>
      </c>
      <c r="Q27" s="54">
        <f t="shared" si="11"/>
        <v>15.384615384615385</v>
      </c>
      <c r="R27" s="55">
        <f t="shared" si="12"/>
        <v>2.1276595744680851</v>
      </c>
      <c r="S27" s="51">
        <v>4</v>
      </c>
      <c r="T27" s="49">
        <f t="shared" si="13"/>
        <v>4.4444444444444446</v>
      </c>
      <c r="U27" s="50">
        <f t="shared" si="14"/>
        <v>1.5957446808510638</v>
      </c>
      <c r="V27" s="56">
        <v>3</v>
      </c>
      <c r="W27" s="57">
        <f t="shared" si="15"/>
        <v>17.021276595744681</v>
      </c>
      <c r="X27" s="51">
        <v>32</v>
      </c>
      <c r="Y27" s="58">
        <f t="shared" si="16"/>
        <v>64</v>
      </c>
      <c r="Z27" s="59">
        <f t="shared" si="17"/>
        <v>1.4361702127659577</v>
      </c>
      <c r="AA27" s="51">
        <v>2.7</v>
      </c>
      <c r="AB27" s="47">
        <f t="shared" si="18"/>
        <v>45</v>
      </c>
      <c r="AE27"/>
      <c r="AF27"/>
      <c r="AG27"/>
      <c r="AH27"/>
      <c r="AI27"/>
      <c r="AJ27"/>
      <c r="AK27"/>
      <c r="AL27"/>
      <c r="AM27"/>
    </row>
    <row r="28" spans="1:39" ht="13.25" customHeight="1" x14ac:dyDescent="0.25">
      <c r="A28" s="61" t="s">
        <v>32</v>
      </c>
      <c r="B28" s="44">
        <v>202</v>
      </c>
      <c r="C28" s="45">
        <f t="shared" si="0"/>
        <v>724.25742574257424</v>
      </c>
      <c r="D28" s="46">
        <f t="shared" si="51"/>
        <v>1463</v>
      </c>
      <c r="E28" s="47">
        <f t="shared" si="2"/>
        <v>17.416666666666668</v>
      </c>
      <c r="F28" s="48">
        <f t="shared" si="3"/>
        <v>172.27722772277227</v>
      </c>
      <c r="G28" s="46">
        <f t="shared" si="52"/>
        <v>348</v>
      </c>
      <c r="H28" s="49">
        <f t="shared" si="5"/>
        <v>17.399999999999999</v>
      </c>
      <c r="I28" s="50">
        <f t="shared" si="6"/>
        <v>5.9405940594059405</v>
      </c>
      <c r="J28" s="51">
        <v>12</v>
      </c>
      <c r="K28" s="47">
        <f t="shared" si="7"/>
        <v>17.142857142857142</v>
      </c>
      <c r="L28" s="52">
        <f t="shared" si="8"/>
        <v>0.99009900990099009</v>
      </c>
      <c r="M28" s="60">
        <v>2</v>
      </c>
      <c r="N28" s="49">
        <f t="shared" si="9"/>
        <v>10</v>
      </c>
      <c r="O28" s="53">
        <f t="shared" si="10"/>
        <v>17.82178217821782</v>
      </c>
      <c r="P28" s="51">
        <v>36</v>
      </c>
      <c r="Q28" s="54">
        <f t="shared" si="11"/>
        <v>13.846153846153847</v>
      </c>
      <c r="R28" s="55">
        <f t="shared" si="12"/>
        <v>2.4752475247524752</v>
      </c>
      <c r="S28" s="51">
        <v>5</v>
      </c>
      <c r="T28" s="49">
        <f t="shared" si="13"/>
        <v>5.5555555555555554</v>
      </c>
      <c r="U28" s="50">
        <f t="shared" si="14"/>
        <v>0.99009900990099009</v>
      </c>
      <c r="V28" s="56">
        <v>2</v>
      </c>
      <c r="W28" s="57">
        <f t="shared" si="15"/>
        <v>11.386138613861387</v>
      </c>
      <c r="X28" s="51">
        <v>23</v>
      </c>
      <c r="Y28" s="58">
        <f t="shared" si="16"/>
        <v>46</v>
      </c>
      <c r="Z28" s="59">
        <f t="shared" si="17"/>
        <v>0.99009900990099009</v>
      </c>
      <c r="AA28" s="51">
        <v>2</v>
      </c>
      <c r="AB28" s="47">
        <f t="shared" si="18"/>
        <v>33.333333333333329</v>
      </c>
      <c r="AE28"/>
      <c r="AF28"/>
      <c r="AG28"/>
      <c r="AH28"/>
      <c r="AI28"/>
      <c r="AJ28"/>
      <c r="AK28"/>
      <c r="AL28"/>
      <c r="AM28"/>
    </row>
    <row r="29" spans="1:39" ht="13.25" customHeight="1" x14ac:dyDescent="0.25">
      <c r="A29" s="61" t="s">
        <v>33</v>
      </c>
      <c r="B29" s="44">
        <v>180</v>
      </c>
      <c r="C29" s="45">
        <f t="shared" si="0"/>
        <v>1415.5555555555554</v>
      </c>
      <c r="D29" s="46">
        <f t="shared" si="51"/>
        <v>2548</v>
      </c>
      <c r="E29" s="47">
        <f t="shared" si="2"/>
        <v>30.333333333333336</v>
      </c>
      <c r="F29" s="48">
        <f t="shared" si="3"/>
        <v>340</v>
      </c>
      <c r="G29" s="46">
        <f t="shared" si="52"/>
        <v>612</v>
      </c>
      <c r="H29" s="49">
        <f t="shared" si="5"/>
        <v>30.599999999999998</v>
      </c>
      <c r="I29" s="50">
        <f t="shared" si="6"/>
        <v>23.333333333333332</v>
      </c>
      <c r="J29" s="51">
        <v>42</v>
      </c>
      <c r="K29" s="47">
        <f t="shared" si="7"/>
        <v>60</v>
      </c>
      <c r="L29" s="52">
        <f t="shared" si="8"/>
        <v>3.8888888888888888</v>
      </c>
      <c r="M29" s="60">
        <v>7</v>
      </c>
      <c r="N29" s="49">
        <f t="shared" si="9"/>
        <v>35</v>
      </c>
      <c r="O29" s="53">
        <f t="shared" si="10"/>
        <v>13.888888888888889</v>
      </c>
      <c r="P29" s="51">
        <v>25</v>
      </c>
      <c r="Q29" s="54">
        <f t="shared" si="11"/>
        <v>9.6153846153846168</v>
      </c>
      <c r="R29" s="55">
        <f t="shared" si="12"/>
        <v>1.6666666666666667</v>
      </c>
      <c r="S29" s="51">
        <v>3</v>
      </c>
      <c r="T29" s="49">
        <f t="shared" si="13"/>
        <v>3.3333333333333335</v>
      </c>
      <c r="U29" s="50">
        <f t="shared" si="14"/>
        <v>0.55555555555555558</v>
      </c>
      <c r="V29" s="56">
        <v>1</v>
      </c>
      <c r="W29" s="57">
        <f t="shared" si="15"/>
        <v>18.333333333333332</v>
      </c>
      <c r="X29" s="51">
        <v>33</v>
      </c>
      <c r="Y29" s="58">
        <f t="shared" si="16"/>
        <v>66</v>
      </c>
      <c r="Z29" s="59">
        <f t="shared" si="17"/>
        <v>1.6666666666666667</v>
      </c>
      <c r="AA29" s="51">
        <v>3</v>
      </c>
      <c r="AB29" s="47">
        <f t="shared" si="18"/>
        <v>50</v>
      </c>
      <c r="AE29"/>
      <c r="AF29"/>
      <c r="AG29"/>
      <c r="AH29"/>
      <c r="AI29"/>
      <c r="AJ29"/>
      <c r="AK29"/>
      <c r="AL29"/>
      <c r="AM29"/>
    </row>
    <row r="30" spans="1:39" ht="13.25" customHeight="1" x14ac:dyDescent="0.25">
      <c r="A30" s="61" t="s">
        <v>34</v>
      </c>
      <c r="B30" s="44">
        <v>250</v>
      </c>
      <c r="C30" s="45">
        <f t="shared" si="0"/>
        <v>1419.2</v>
      </c>
      <c r="D30" s="46">
        <f t="shared" si="51"/>
        <v>3548</v>
      </c>
      <c r="E30" s="47">
        <f t="shared" si="2"/>
        <v>42.238095238095234</v>
      </c>
      <c r="F30" s="48">
        <f t="shared" si="3"/>
        <v>340.8</v>
      </c>
      <c r="G30" s="46">
        <f t="shared" si="52"/>
        <v>852</v>
      </c>
      <c r="H30" s="49">
        <f t="shared" si="5"/>
        <v>42.6</v>
      </c>
      <c r="I30" s="50">
        <f t="shared" si="6"/>
        <v>23.200000000000003</v>
      </c>
      <c r="J30" s="51">
        <v>58</v>
      </c>
      <c r="K30" s="47">
        <f t="shared" si="7"/>
        <v>82.857142857142861</v>
      </c>
      <c r="L30" s="52">
        <f t="shared" si="8"/>
        <v>4</v>
      </c>
      <c r="M30" s="60">
        <v>10</v>
      </c>
      <c r="N30" s="49">
        <f t="shared" si="9"/>
        <v>50</v>
      </c>
      <c r="O30" s="53">
        <f t="shared" si="10"/>
        <v>14.000000000000002</v>
      </c>
      <c r="P30" s="51">
        <v>35</v>
      </c>
      <c r="Q30" s="54">
        <f t="shared" si="11"/>
        <v>13.461538461538462</v>
      </c>
      <c r="R30" s="55">
        <f t="shared" si="12"/>
        <v>1.6</v>
      </c>
      <c r="S30" s="51">
        <v>4</v>
      </c>
      <c r="T30" s="49">
        <f t="shared" si="13"/>
        <v>4.4444444444444446</v>
      </c>
      <c r="U30" s="50">
        <f t="shared" si="14"/>
        <v>0.4</v>
      </c>
      <c r="V30" s="56">
        <v>1</v>
      </c>
      <c r="W30" s="57">
        <f t="shared" si="15"/>
        <v>18.8</v>
      </c>
      <c r="X30" s="51">
        <v>47</v>
      </c>
      <c r="Y30" s="58">
        <f t="shared" si="16"/>
        <v>94</v>
      </c>
      <c r="Z30" s="59">
        <f t="shared" si="17"/>
        <v>1.6800000000000002</v>
      </c>
      <c r="AA30" s="51">
        <v>4.2</v>
      </c>
      <c r="AB30" s="47">
        <f t="shared" si="18"/>
        <v>70</v>
      </c>
      <c r="AE30"/>
      <c r="AF30"/>
      <c r="AG30"/>
      <c r="AH30"/>
      <c r="AI30"/>
      <c r="AJ30"/>
      <c r="AK30"/>
      <c r="AL30"/>
      <c r="AM30"/>
    </row>
    <row r="31" spans="1:39" x14ac:dyDescent="0.25">
      <c r="A31" s="43" t="s">
        <v>35</v>
      </c>
      <c r="B31" s="44">
        <v>137.02000000000001</v>
      </c>
      <c r="C31" s="45">
        <f t="shared" si="0"/>
        <v>1015.1802656546488</v>
      </c>
      <c r="D31" s="46">
        <v>1391</v>
      </c>
      <c r="E31" s="47">
        <f t="shared" si="2"/>
        <v>16.55952380952381</v>
      </c>
      <c r="F31" s="48">
        <f t="shared" si="3"/>
        <v>241.57057363888481</v>
      </c>
      <c r="G31" s="46">
        <v>331</v>
      </c>
      <c r="H31" s="49">
        <f t="shared" si="5"/>
        <v>16.55</v>
      </c>
      <c r="I31" s="50">
        <f t="shared" si="6"/>
        <v>9.8379798569551884</v>
      </c>
      <c r="J31" s="51">
        <v>13.48</v>
      </c>
      <c r="K31" s="47">
        <f t="shared" si="7"/>
        <v>19.25714285714286</v>
      </c>
      <c r="L31" s="52">
        <f t="shared" si="8"/>
        <v>1.9267260253977521</v>
      </c>
      <c r="M31" s="51">
        <v>2.64</v>
      </c>
      <c r="N31" s="49">
        <f t="shared" si="9"/>
        <v>13.200000000000001</v>
      </c>
      <c r="O31" s="53">
        <f t="shared" si="10"/>
        <v>26.631148737410598</v>
      </c>
      <c r="P31" s="51">
        <v>36.49</v>
      </c>
      <c r="Q31" s="54">
        <f t="shared" si="11"/>
        <v>14.034615384615384</v>
      </c>
      <c r="R31" s="55">
        <f t="shared" si="12"/>
        <v>3.5031382279959127</v>
      </c>
      <c r="S31" s="51">
        <v>4.8</v>
      </c>
      <c r="T31" s="49">
        <f t="shared" si="13"/>
        <v>5.333333333333333</v>
      </c>
      <c r="U31" s="50">
        <f t="shared" si="14"/>
        <v>1.5253247701065535</v>
      </c>
      <c r="V31" s="56">
        <v>2.09</v>
      </c>
      <c r="W31" s="57">
        <f t="shared" si="15"/>
        <v>11.224638738870238</v>
      </c>
      <c r="X31" s="51">
        <v>15.38</v>
      </c>
      <c r="Y31" s="58">
        <f t="shared" si="16"/>
        <v>30.760000000000005</v>
      </c>
      <c r="Z31" s="59">
        <f t="shared" si="17"/>
        <v>1.0728360823237482</v>
      </c>
      <c r="AA31" s="51">
        <v>1.47</v>
      </c>
      <c r="AB31" s="47">
        <f t="shared" si="18"/>
        <v>24.5</v>
      </c>
      <c r="AE31"/>
      <c r="AF31"/>
      <c r="AG31"/>
      <c r="AH31"/>
      <c r="AI31"/>
      <c r="AJ31"/>
      <c r="AK31"/>
      <c r="AL31"/>
      <c r="AM31"/>
    </row>
    <row r="32" spans="1:39" x14ac:dyDescent="0.25">
      <c r="A32" s="38" t="s">
        <v>126</v>
      </c>
      <c r="B32" s="39"/>
      <c r="C32" s="40"/>
      <c r="D32" s="39"/>
      <c r="E32" s="41"/>
      <c r="F32" s="39"/>
      <c r="G32" s="39"/>
      <c r="H32" s="39"/>
      <c r="I32" s="40"/>
      <c r="J32" s="39"/>
      <c r="K32" s="41"/>
      <c r="L32" s="39"/>
      <c r="M32" s="42"/>
      <c r="N32" s="39"/>
      <c r="O32" s="40"/>
      <c r="P32" s="39"/>
      <c r="Q32" s="41"/>
      <c r="R32" s="39"/>
      <c r="S32" s="42"/>
      <c r="T32" s="39"/>
      <c r="U32" s="40"/>
      <c r="V32" s="41"/>
      <c r="W32" s="39"/>
      <c r="X32" s="39"/>
      <c r="Y32" s="39"/>
      <c r="Z32" s="40"/>
      <c r="AA32" s="39"/>
      <c r="AB32" s="41"/>
      <c r="AE32"/>
      <c r="AF32"/>
      <c r="AG32"/>
      <c r="AH32"/>
      <c r="AI32"/>
      <c r="AJ32"/>
      <c r="AK32"/>
      <c r="AL32"/>
      <c r="AM32"/>
    </row>
    <row r="33" spans="1:39" x14ac:dyDescent="0.25">
      <c r="A33" s="43" t="s">
        <v>36</v>
      </c>
      <c r="B33" s="44">
        <v>80</v>
      </c>
      <c r="C33" s="45">
        <f>D33/B33*100</f>
        <v>1210</v>
      </c>
      <c r="D33" s="46">
        <v>968</v>
      </c>
      <c r="E33" s="47">
        <f t="shared" si="2"/>
        <v>11.523809523809524</v>
      </c>
      <c r="F33" s="48">
        <f>G33/B33*100</f>
        <v>288.75</v>
      </c>
      <c r="G33" s="46">
        <v>231</v>
      </c>
      <c r="H33" s="49">
        <f t="shared" si="5"/>
        <v>11.55</v>
      </c>
      <c r="I33" s="50">
        <f>J33/B33*100</f>
        <v>14.5425</v>
      </c>
      <c r="J33" s="51">
        <v>11.634</v>
      </c>
      <c r="K33" s="47">
        <f t="shared" si="7"/>
        <v>16.62</v>
      </c>
      <c r="L33" s="52">
        <f>M33/B33*100</f>
        <v>1.3225</v>
      </c>
      <c r="M33" s="51">
        <v>1.0580000000000001</v>
      </c>
      <c r="N33" s="49">
        <f t="shared" si="9"/>
        <v>5.29</v>
      </c>
      <c r="O33" s="53">
        <f>P33/B33*100</f>
        <v>35</v>
      </c>
      <c r="P33" s="51">
        <v>28</v>
      </c>
      <c r="Q33" s="54">
        <f t="shared" ref="Q33:Q35" si="53">+(P33/$Q$6)*100</f>
        <v>10.76923076923077</v>
      </c>
      <c r="R33" s="55">
        <f>S33/B33*100</f>
        <v>0.35749999999999998</v>
      </c>
      <c r="S33" s="51">
        <v>0.28599999999999998</v>
      </c>
      <c r="T33" s="49">
        <f t="shared" si="13"/>
        <v>0.31777777777777777</v>
      </c>
      <c r="U33" s="50">
        <f>V33/B33*100</f>
        <v>3.6425000000000001</v>
      </c>
      <c r="V33" s="56">
        <v>2.9140000000000001</v>
      </c>
      <c r="W33" s="57">
        <f>X33/B33*100</f>
        <v>3.4137500000000003</v>
      </c>
      <c r="X33" s="51">
        <v>2.7309999999999999</v>
      </c>
      <c r="Y33" s="58">
        <f t="shared" ref="Y33:Y35" si="54">+(X33/$Y$6)*100</f>
        <v>5.4619999999999997</v>
      </c>
      <c r="Z33" s="59">
        <f>AA33/B33*100</f>
        <v>0.69000000000000006</v>
      </c>
      <c r="AA33" s="51">
        <v>0.55200000000000005</v>
      </c>
      <c r="AB33" s="47">
        <f t="shared" si="18"/>
        <v>9.2000000000000011</v>
      </c>
      <c r="AE33"/>
      <c r="AF33"/>
      <c r="AG33"/>
      <c r="AH33"/>
      <c r="AI33"/>
      <c r="AJ33"/>
      <c r="AK33"/>
      <c r="AL33"/>
      <c r="AM33"/>
    </row>
    <row r="34" spans="1:39" x14ac:dyDescent="0.25">
      <c r="A34" s="43" t="s">
        <v>37</v>
      </c>
      <c r="B34" s="44">
        <v>114</v>
      </c>
      <c r="C34" s="45">
        <f>D34/B34*100</f>
        <v>1209.6491228070174</v>
      </c>
      <c r="D34" s="46">
        <v>1379</v>
      </c>
      <c r="E34" s="47">
        <f t="shared" si="2"/>
        <v>16.416666666666664</v>
      </c>
      <c r="F34" s="48">
        <f>G34/B34*100</f>
        <v>289.36315789473684</v>
      </c>
      <c r="G34" s="46">
        <f t="shared" ref="G34:G35" si="55">IF(AND(J34&lt;&gt;"",P34&lt;&gt;"",X34&lt;&gt;"",V34&lt;&gt;""),(P34+X34)*4+(J34*9)+(V34*2),"not complete")</f>
        <v>329.87399999999997</v>
      </c>
      <c r="H34" s="49">
        <f t="shared" si="5"/>
        <v>16.493699999999997</v>
      </c>
      <c r="I34" s="50">
        <f>J34/B34*100</f>
        <v>14.035087719298245</v>
      </c>
      <c r="J34" s="51">
        <v>16</v>
      </c>
      <c r="K34" s="47">
        <f t="shared" si="7"/>
        <v>22.857142857142858</v>
      </c>
      <c r="L34" s="52">
        <f>M34/B34*100</f>
        <v>1.3157894736842104</v>
      </c>
      <c r="M34" s="51">
        <v>1.5</v>
      </c>
      <c r="N34" s="49">
        <f t="shared" si="9"/>
        <v>7.5</v>
      </c>
      <c r="O34" s="53">
        <f>P34/B34*100</f>
        <v>35.526315789473685</v>
      </c>
      <c r="P34" s="51">
        <v>40.5</v>
      </c>
      <c r="Q34" s="54">
        <f t="shared" si="53"/>
        <v>15.576923076923077</v>
      </c>
      <c r="R34" s="55">
        <f>S34/B34*100</f>
        <v>0.35087719298245612</v>
      </c>
      <c r="S34" s="51">
        <v>0.4</v>
      </c>
      <c r="T34" s="49">
        <f t="shared" si="13"/>
        <v>0.44444444444444442</v>
      </c>
      <c r="U34" s="50">
        <f>V34/B34*100</f>
        <v>3.6429824561403508</v>
      </c>
      <c r="V34" s="56">
        <v>4.1529999999999996</v>
      </c>
      <c r="W34" s="57">
        <f>X34/B34*100</f>
        <v>3.4140350877192986</v>
      </c>
      <c r="X34" s="51">
        <v>3.8919999999999999</v>
      </c>
      <c r="Y34" s="58">
        <f t="shared" si="54"/>
        <v>7.7839999999999989</v>
      </c>
      <c r="Z34" s="59">
        <f>AA34/B34*100</f>
        <v>0.69298245614035092</v>
      </c>
      <c r="AA34" s="51">
        <v>0.79</v>
      </c>
      <c r="AB34" s="47">
        <f t="shared" si="18"/>
        <v>13.166666666666668</v>
      </c>
      <c r="AE34"/>
      <c r="AF34"/>
      <c r="AG34"/>
      <c r="AH34"/>
      <c r="AI34"/>
      <c r="AJ34"/>
      <c r="AK34"/>
      <c r="AL34"/>
      <c r="AM34"/>
    </row>
    <row r="35" spans="1:39" x14ac:dyDescent="0.25">
      <c r="A35" s="43" t="s">
        <v>38</v>
      </c>
      <c r="B35" s="44">
        <v>150</v>
      </c>
      <c r="C35" s="45">
        <f>D35/B35*100</f>
        <v>1210</v>
      </c>
      <c r="D35" s="46">
        <v>1815</v>
      </c>
      <c r="E35" s="47">
        <f t="shared" si="2"/>
        <v>21.607142857142858</v>
      </c>
      <c r="F35" s="48">
        <f>G35/B35*100</f>
        <v>289.60800000000006</v>
      </c>
      <c r="G35" s="46">
        <f t="shared" si="55"/>
        <v>434.41200000000003</v>
      </c>
      <c r="H35" s="49">
        <f t="shared" si="5"/>
        <v>21.720600000000001</v>
      </c>
      <c r="I35" s="50">
        <f>J35/B35*100</f>
        <v>14.000000000000002</v>
      </c>
      <c r="J35" s="51">
        <v>21</v>
      </c>
      <c r="K35" s="47">
        <f t="shared" si="7"/>
        <v>30</v>
      </c>
      <c r="L35" s="52">
        <f>M35/B35*100</f>
        <v>1.3226666666666667</v>
      </c>
      <c r="M35" s="51">
        <v>1.984</v>
      </c>
      <c r="N35" s="49">
        <f t="shared" si="9"/>
        <v>9.92</v>
      </c>
      <c r="O35" s="53">
        <f>P35/B35*100</f>
        <v>35.666666666666671</v>
      </c>
      <c r="P35" s="51">
        <v>53.5</v>
      </c>
      <c r="Q35" s="54">
        <f t="shared" si="53"/>
        <v>20.576923076923077</v>
      </c>
      <c r="R35" s="55">
        <f>S35/B35*100</f>
        <v>0.35733333333333339</v>
      </c>
      <c r="S35" s="51">
        <v>0.53600000000000003</v>
      </c>
      <c r="T35" s="49">
        <f t="shared" si="13"/>
        <v>0.59555555555555562</v>
      </c>
      <c r="U35" s="50">
        <f>V35/B35*100</f>
        <v>3.6426666666666669</v>
      </c>
      <c r="V35" s="56">
        <v>5.4640000000000004</v>
      </c>
      <c r="W35" s="57">
        <f>X35/B35*100</f>
        <v>3.4140000000000006</v>
      </c>
      <c r="X35" s="51">
        <v>5.1210000000000004</v>
      </c>
      <c r="Y35" s="58">
        <f t="shared" si="54"/>
        <v>10.242000000000001</v>
      </c>
      <c r="Z35" s="59">
        <f>AA35/B35*100</f>
        <v>0.69</v>
      </c>
      <c r="AA35" s="51">
        <v>1.0349999999999999</v>
      </c>
      <c r="AB35" s="47">
        <f t="shared" si="18"/>
        <v>17.25</v>
      </c>
      <c r="AE35"/>
      <c r="AF35"/>
      <c r="AG35"/>
      <c r="AH35"/>
      <c r="AI35"/>
      <c r="AJ35"/>
      <c r="AK35"/>
      <c r="AL35"/>
      <c r="AM35"/>
    </row>
    <row r="36" spans="1:39" s="75" customFormat="1" x14ac:dyDescent="0.25">
      <c r="A36" s="62" t="s">
        <v>121</v>
      </c>
      <c r="B36" s="63"/>
      <c r="C36" s="64"/>
      <c r="D36" s="65"/>
      <c r="E36" s="66"/>
      <c r="F36" s="67"/>
      <c r="G36" s="68"/>
      <c r="H36" s="68"/>
      <c r="I36" s="69"/>
      <c r="J36" s="70"/>
      <c r="K36" s="71"/>
      <c r="L36" s="68"/>
      <c r="M36" s="72"/>
      <c r="N36" s="68"/>
      <c r="O36" s="69"/>
      <c r="P36" s="73"/>
      <c r="Q36" s="71"/>
      <c r="R36" s="68"/>
      <c r="S36" s="68"/>
      <c r="T36" s="68"/>
      <c r="U36" s="69"/>
      <c r="V36" s="71"/>
      <c r="W36" s="68"/>
      <c r="X36" s="68"/>
      <c r="Y36" s="68"/>
      <c r="Z36" s="69"/>
      <c r="AA36" s="73"/>
      <c r="AB36" s="71"/>
      <c r="AC36" s="68"/>
      <c r="AD36" s="68"/>
      <c r="AE36" s="68"/>
      <c r="AF36" s="68"/>
      <c r="AG36" s="74"/>
      <c r="AH36" s="68"/>
      <c r="AI36" s="68"/>
      <c r="AJ36" s="68"/>
      <c r="AK36" s="68"/>
      <c r="AL36" s="68"/>
      <c r="AM36" s="68"/>
    </row>
    <row r="37" spans="1:39" s="107" customFormat="1" ht="13.25" customHeight="1" x14ac:dyDescent="0.25">
      <c r="A37" s="138" t="s">
        <v>155</v>
      </c>
      <c r="B37" s="139">
        <v>330</v>
      </c>
      <c r="C37" s="110">
        <f>D37/B37*100</f>
        <v>1061.769696969697</v>
      </c>
      <c r="D37" s="111">
        <f t="shared" ref="D37:D38" si="56">IF(AND(J37&lt;&gt;"",P37&lt;&gt;"",X37&lt;&gt;"",V37&lt;&gt;""),(P37+X37)*17+(J37*37)+(V37*8),"not complete")</f>
        <v>3503.8399999999997</v>
      </c>
      <c r="E37" s="112">
        <f t="shared" ref="E37:E38" si="57">+(D37/$E$6)*100</f>
        <v>41.712380952380954</v>
      </c>
      <c r="F37" s="113">
        <f>G37/B37*100</f>
        <v>254.43030303030304</v>
      </c>
      <c r="G37" s="111">
        <f t="shared" ref="G37:G38" si="58">IF(AND(J37&lt;&gt;"",P37&lt;&gt;"",X37&lt;&gt;"",V37&lt;&gt;""),(P37+X37)*4+(J37*9)+(V37*2),"not complete")</f>
        <v>839.62</v>
      </c>
      <c r="H37" s="114">
        <f t="shared" ref="H37:H38" si="59">+(G37/$H$6)*100</f>
        <v>41.981000000000002</v>
      </c>
      <c r="I37" s="115">
        <f>J37/B37*100</f>
        <v>15.303030303030301</v>
      </c>
      <c r="J37" s="140">
        <v>50.5</v>
      </c>
      <c r="K37" s="112">
        <f t="shared" ref="K37:K38" si="60">+(J37/$K$6)*100</f>
        <v>72.142857142857139</v>
      </c>
      <c r="L37" s="117">
        <f>M37/B37*100</f>
        <v>5.3272727272727272</v>
      </c>
      <c r="M37" s="125">
        <v>17.579999999999998</v>
      </c>
      <c r="N37" s="114">
        <f t="shared" ref="N37:N38" si="61">+(M37/$N$6)*100</f>
        <v>87.899999999999991</v>
      </c>
      <c r="O37" s="118">
        <f>P37/B37*100</f>
        <v>17.654545454545453</v>
      </c>
      <c r="P37" s="140">
        <v>58.26</v>
      </c>
      <c r="Q37" s="119">
        <f t="shared" ref="Q37:Q38" si="62">+(P37/$Q$6)*100</f>
        <v>22.407692307692308</v>
      </c>
      <c r="R37" s="120">
        <f>S37/B37*100</f>
        <v>3.6121212121212123</v>
      </c>
      <c r="S37" s="140">
        <v>11.92</v>
      </c>
      <c r="T37" s="114">
        <f t="shared" ref="T37:T38" si="63">+(S37/$T$6)*100</f>
        <v>13.244444444444445</v>
      </c>
      <c r="U37" s="115">
        <f>V37/B37*100</f>
        <v>0.86060606060606049</v>
      </c>
      <c r="V37" s="141">
        <v>2.84</v>
      </c>
      <c r="W37" s="142">
        <f>X37/B37*100</f>
        <v>11.090909090909092</v>
      </c>
      <c r="X37" s="140">
        <v>36.6</v>
      </c>
      <c r="Y37" s="123">
        <f t="shared" ref="Y37:Y38" si="64">+(X37/$Y$6)*100</f>
        <v>73.2</v>
      </c>
      <c r="Z37" s="124">
        <f>AA37/B37*100</f>
        <v>1.2909090909090908</v>
      </c>
      <c r="AA37" s="140">
        <v>4.26</v>
      </c>
      <c r="AB37" s="112">
        <f t="shared" ref="AB37:AB38" si="65">(AA37/$AB$6)*100</f>
        <v>71</v>
      </c>
      <c r="AC37" s="108"/>
      <c r="AD37" s="108"/>
    </row>
    <row r="38" spans="1:39" s="107" customFormat="1" ht="13.25" customHeight="1" x14ac:dyDescent="0.25">
      <c r="A38" s="138" t="s">
        <v>156</v>
      </c>
      <c r="B38" s="139">
        <v>73</v>
      </c>
      <c r="C38" s="110">
        <f>D38/B38*100</f>
        <v>1388.6301369863015</v>
      </c>
      <c r="D38" s="111">
        <f t="shared" si="56"/>
        <v>1013.7</v>
      </c>
      <c r="E38" s="112">
        <f t="shared" si="57"/>
        <v>12.067857142857145</v>
      </c>
      <c r="F38" s="113">
        <f>G38/B38*100</f>
        <v>332.32876712328766</v>
      </c>
      <c r="G38" s="111">
        <f t="shared" si="58"/>
        <v>242.6</v>
      </c>
      <c r="H38" s="114">
        <f t="shared" si="59"/>
        <v>12.129999999999999</v>
      </c>
      <c r="I38" s="115">
        <f>J38/B38*100</f>
        <v>17.80821917808219</v>
      </c>
      <c r="J38" s="140">
        <v>13</v>
      </c>
      <c r="K38" s="112">
        <f t="shared" si="60"/>
        <v>18.571428571428573</v>
      </c>
      <c r="L38" s="117">
        <f>M38/B38*100</f>
        <v>5.4794520547945202</v>
      </c>
      <c r="M38" s="125">
        <v>4</v>
      </c>
      <c r="N38" s="114">
        <f t="shared" si="61"/>
        <v>20</v>
      </c>
      <c r="O38" s="118">
        <f>P38/B38*100</f>
        <v>36.986301369863014</v>
      </c>
      <c r="P38" s="140">
        <v>27</v>
      </c>
      <c r="Q38" s="119">
        <f t="shared" si="62"/>
        <v>10.384615384615385</v>
      </c>
      <c r="R38" s="120">
        <f>S38/B38*100</f>
        <v>13.698630136986301</v>
      </c>
      <c r="S38" s="140">
        <v>10</v>
      </c>
      <c r="T38" s="114">
        <f t="shared" si="63"/>
        <v>11.111111111111111</v>
      </c>
      <c r="U38" s="115">
        <f>V38/B38*100</f>
        <v>3.0136986301369864</v>
      </c>
      <c r="V38" s="141">
        <v>2.2000000000000002</v>
      </c>
      <c r="W38" s="142">
        <f>X38/B38*100</f>
        <v>4.5205479452054789</v>
      </c>
      <c r="X38" s="140">
        <v>3.3</v>
      </c>
      <c r="Y38" s="123">
        <f t="shared" si="64"/>
        <v>6.6000000000000005</v>
      </c>
      <c r="Z38" s="124">
        <f>AA38/B38*100</f>
        <v>0.45205479452054798</v>
      </c>
      <c r="AA38" s="140">
        <v>0.33</v>
      </c>
      <c r="AB38" s="112">
        <f t="shared" si="65"/>
        <v>5.5</v>
      </c>
      <c r="AC38" s="108"/>
      <c r="AD38" s="108"/>
    </row>
    <row r="39" spans="1:39" s="107" customFormat="1" ht="13.25" customHeight="1" x14ac:dyDescent="0.25">
      <c r="A39" s="135" t="s">
        <v>150</v>
      </c>
      <c r="B39" s="109">
        <v>128</v>
      </c>
      <c r="C39" s="110">
        <f t="shared" ref="C39:C40" si="66">D39/B39*100</f>
        <v>1012.5</v>
      </c>
      <c r="D39" s="111">
        <f t="shared" ref="D39:D40" si="67">IF(AND(J39&lt;&gt;"",P39&lt;&gt;"",X39&lt;&gt;"",V39&lt;&gt;""),(P39+X39)*17+(J39*37)+(V39*8),"not complete")</f>
        <v>1296</v>
      </c>
      <c r="E39" s="112">
        <f t="shared" ref="E39:E40" si="68">+(D39/$E$6)*100</f>
        <v>15.428571428571427</v>
      </c>
      <c r="F39" s="113">
        <f t="shared" ref="F39:F40" si="69">G39/B39*100</f>
        <v>241.40625</v>
      </c>
      <c r="G39" s="111">
        <f t="shared" ref="G39:G40" si="70">IF(AND(J39&lt;&gt;"",P39&lt;&gt;"",X39&lt;&gt;"",V39&lt;&gt;""),(P39+X39)*4+(J39*9)+(V39*2),"not complete")</f>
        <v>309</v>
      </c>
      <c r="H39" s="114">
        <f t="shared" ref="H39:H40" si="71">+(G39/$H$6)*100</f>
        <v>15.45</v>
      </c>
      <c r="I39" s="115">
        <f t="shared" ref="I39:I40" si="72">J39/B39*100</f>
        <v>10.15625</v>
      </c>
      <c r="J39" s="116">
        <v>13</v>
      </c>
      <c r="K39" s="112">
        <f t="shared" ref="K39:K40" si="73">+(J39/$K$6)*100</f>
        <v>18.571428571428573</v>
      </c>
      <c r="L39" s="117">
        <f t="shared" ref="L39:L40" si="74">M39/B39*100</f>
        <v>4.6875</v>
      </c>
      <c r="M39" s="125">
        <v>6</v>
      </c>
      <c r="N39" s="114">
        <f t="shared" ref="N39:N40" si="75">+(M39/$N$6)*100</f>
        <v>30</v>
      </c>
      <c r="O39" s="118">
        <f t="shared" ref="O39:O40" si="76">P39/B39*100</f>
        <v>26.5625</v>
      </c>
      <c r="P39" s="116">
        <v>34</v>
      </c>
      <c r="Q39" s="119">
        <f t="shared" ref="Q39:Q40" si="77">+(P39/$Q$6)*100</f>
        <v>13.076923076923078</v>
      </c>
      <c r="R39" s="120">
        <f t="shared" ref="R39:R40" si="78">S39/B39*100</f>
        <v>3.125</v>
      </c>
      <c r="S39" s="116">
        <v>4</v>
      </c>
      <c r="T39" s="114">
        <f t="shared" ref="T39:T40" si="79">+(S39/$T$6)*100</f>
        <v>4.4444444444444446</v>
      </c>
      <c r="U39" s="115">
        <f t="shared" ref="U39:U40" si="80">V39/B39*100</f>
        <v>1.5625</v>
      </c>
      <c r="V39" s="121">
        <v>2</v>
      </c>
      <c r="W39" s="122">
        <f t="shared" ref="W39:W40" si="81">X39/B39*100</f>
        <v>10.15625</v>
      </c>
      <c r="X39" s="116">
        <v>13</v>
      </c>
      <c r="Y39" s="123">
        <f t="shared" ref="Y39:Y40" si="82">+(X39/$Y$6)*100</f>
        <v>26</v>
      </c>
      <c r="Z39" s="124">
        <f t="shared" ref="Z39:Z40" si="83">AA39/B39*100</f>
        <v>1.25</v>
      </c>
      <c r="AA39" s="116">
        <v>1.6</v>
      </c>
      <c r="AB39" s="112">
        <f t="shared" ref="AB39:AB40" si="84">(AA39/$AB$6)*100</f>
        <v>26.666666666666668</v>
      </c>
      <c r="AC39" s="108"/>
      <c r="AD39" s="108"/>
    </row>
    <row r="40" spans="1:39" s="107" customFormat="1" ht="13.25" customHeight="1" x14ac:dyDescent="0.25">
      <c r="A40" s="135" t="s">
        <v>151</v>
      </c>
      <c r="B40" s="109">
        <v>133</v>
      </c>
      <c r="C40" s="110">
        <f t="shared" si="66"/>
        <v>1128.5714285714287</v>
      </c>
      <c r="D40" s="111">
        <f t="shared" si="67"/>
        <v>1501</v>
      </c>
      <c r="E40" s="112">
        <f t="shared" si="68"/>
        <v>17.869047619047617</v>
      </c>
      <c r="F40" s="113">
        <f t="shared" si="69"/>
        <v>269.9248120300752</v>
      </c>
      <c r="G40" s="111">
        <f t="shared" si="70"/>
        <v>359</v>
      </c>
      <c r="H40" s="114">
        <f t="shared" si="71"/>
        <v>17.95</v>
      </c>
      <c r="I40" s="115">
        <f t="shared" si="72"/>
        <v>14.285714285714285</v>
      </c>
      <c r="J40" s="116">
        <v>19</v>
      </c>
      <c r="K40" s="112">
        <f t="shared" si="73"/>
        <v>27.142857142857142</v>
      </c>
      <c r="L40" s="117">
        <f t="shared" si="74"/>
        <v>6.0150375939849621</v>
      </c>
      <c r="M40" s="125">
        <v>8</v>
      </c>
      <c r="N40" s="114">
        <f t="shared" si="75"/>
        <v>40</v>
      </c>
      <c r="O40" s="118">
        <f t="shared" si="76"/>
        <v>21.052631578947366</v>
      </c>
      <c r="P40" s="116">
        <v>28</v>
      </c>
      <c r="Q40" s="119">
        <f t="shared" si="77"/>
        <v>10.76923076923077</v>
      </c>
      <c r="R40" s="120">
        <f t="shared" si="78"/>
        <v>3.7593984962406015</v>
      </c>
      <c r="S40" s="116">
        <v>5</v>
      </c>
      <c r="T40" s="114">
        <f t="shared" si="79"/>
        <v>5.5555555555555554</v>
      </c>
      <c r="U40" s="115">
        <f t="shared" si="80"/>
        <v>1.5037593984962405</v>
      </c>
      <c r="V40" s="121">
        <v>2</v>
      </c>
      <c r="W40" s="122">
        <f t="shared" si="81"/>
        <v>13.533834586466165</v>
      </c>
      <c r="X40" s="116">
        <v>18</v>
      </c>
      <c r="Y40" s="123">
        <f t="shared" si="82"/>
        <v>36</v>
      </c>
      <c r="Z40" s="124">
        <f t="shared" si="83"/>
        <v>1.1278195488721803</v>
      </c>
      <c r="AA40" s="116">
        <v>1.5</v>
      </c>
      <c r="AB40" s="112">
        <f t="shared" si="84"/>
        <v>25</v>
      </c>
      <c r="AC40" s="108"/>
      <c r="AD40" s="108"/>
    </row>
    <row r="41" spans="1:39" s="107" customFormat="1" ht="13.25" customHeight="1" x14ac:dyDescent="0.25">
      <c r="A41" s="135" t="s">
        <v>152</v>
      </c>
      <c r="B41" s="109">
        <v>135</v>
      </c>
      <c r="C41" s="110">
        <f t="shared" ref="C41" si="85">D41/B41*100</f>
        <v>1116.5925925925926</v>
      </c>
      <c r="D41" s="111">
        <f t="shared" ref="D41:D42" si="86">IF(AND(J41&lt;&gt;"",P41&lt;&gt;"",X41&lt;&gt;"",V41&lt;&gt;""),(P41+X41)*17+(J41*37)+(V41*8),"not complete")</f>
        <v>1507.4</v>
      </c>
      <c r="E41" s="112">
        <f t="shared" ref="E41:E42" si="87">+(D41/$E$6)*100</f>
        <v>17.945238095238096</v>
      </c>
      <c r="F41" s="113">
        <f t="shared" ref="F41" si="88">G41/B41*100</f>
        <v>266.74074074074076</v>
      </c>
      <c r="G41" s="111">
        <f t="shared" ref="G41:G42" si="89">IF(AND(J41&lt;&gt;"",P41&lt;&gt;"",X41&lt;&gt;"",V41&lt;&gt;""),(P41+X41)*4+(J41*9)+(V41*2),"not complete")</f>
        <v>360.1</v>
      </c>
      <c r="H41" s="114">
        <f t="shared" ref="H41:H42" si="90">+(G41/$H$6)*100</f>
        <v>18.005000000000003</v>
      </c>
      <c r="I41" s="115">
        <f t="shared" ref="I41" si="91">J41/B41*100</f>
        <v>12.074074074074074</v>
      </c>
      <c r="J41" s="116">
        <v>16.3</v>
      </c>
      <c r="K41" s="112">
        <f t="shared" ref="K41:K42" si="92">+(J41/$K$6)*100</f>
        <v>23.285714285714288</v>
      </c>
      <c r="L41" s="117">
        <f t="shared" ref="L41" si="93">M41/B41*100</f>
        <v>1.1851851851851853</v>
      </c>
      <c r="M41" s="125">
        <v>1.6</v>
      </c>
      <c r="N41" s="114">
        <f t="shared" ref="N41:N42" si="94">+(M41/$N$6)*100</f>
        <v>8</v>
      </c>
      <c r="O41" s="118">
        <f t="shared" ref="O41" si="95">P41/B41*100</f>
        <v>34.666666666666664</v>
      </c>
      <c r="P41" s="116">
        <v>46.8</v>
      </c>
      <c r="Q41" s="119">
        <f t="shared" ref="Q41:Q42" si="96">+(P41/$Q$6)*100</f>
        <v>18</v>
      </c>
      <c r="R41" s="120">
        <f t="shared" ref="R41" si="97">S41/B41*100</f>
        <v>0.37037037037037041</v>
      </c>
      <c r="S41" s="116">
        <v>0.5</v>
      </c>
      <c r="T41" s="114">
        <f t="shared" ref="T41:T42" si="98">+(S41/$T$6)*100</f>
        <v>0.55555555555555558</v>
      </c>
      <c r="U41" s="115">
        <f t="shared" ref="U41" si="99">V41/B41*100</f>
        <v>3.9259259259259256</v>
      </c>
      <c r="V41" s="121">
        <v>5.3</v>
      </c>
      <c r="W41" s="122">
        <f t="shared" ref="W41" si="100">X41/B41*100</f>
        <v>2.8888888888888888</v>
      </c>
      <c r="X41" s="116">
        <v>3.9</v>
      </c>
      <c r="Y41" s="123">
        <f t="shared" ref="Y41:Y42" si="101">+(X41/$Y$6)*100</f>
        <v>7.8</v>
      </c>
      <c r="Z41" s="124">
        <f t="shared" ref="Z41" si="102">AA41/B41*100</f>
        <v>1.925925925925926</v>
      </c>
      <c r="AA41" s="116">
        <v>2.6</v>
      </c>
      <c r="AB41" s="112">
        <f t="shared" ref="AB41:AB42" si="103">(AA41/$AB$6)*100</f>
        <v>43.333333333333336</v>
      </c>
      <c r="AC41" s="108"/>
      <c r="AD41" s="108"/>
    </row>
    <row r="42" spans="1:39" s="107" customFormat="1" ht="13.25" customHeight="1" x14ac:dyDescent="0.25">
      <c r="A42" s="135" t="s">
        <v>153</v>
      </c>
      <c r="B42" s="139">
        <v>83</v>
      </c>
      <c r="C42" s="110">
        <f>D42/B42*100</f>
        <v>1410.0120481927711</v>
      </c>
      <c r="D42" s="111">
        <f t="shared" si="86"/>
        <v>1170.31</v>
      </c>
      <c r="E42" s="112">
        <f t="shared" si="87"/>
        <v>13.932261904761903</v>
      </c>
      <c r="F42" s="113">
        <f>G42/B42*100</f>
        <v>337.80722891566268</v>
      </c>
      <c r="G42" s="111">
        <f t="shared" si="89"/>
        <v>280.38</v>
      </c>
      <c r="H42" s="114">
        <f t="shared" si="90"/>
        <v>14.019</v>
      </c>
      <c r="I42" s="115">
        <f>J42/B42*100</f>
        <v>19.927710843373493</v>
      </c>
      <c r="J42" s="140">
        <v>16.54</v>
      </c>
      <c r="K42" s="112">
        <f t="shared" si="92"/>
        <v>23.628571428571426</v>
      </c>
      <c r="L42" s="117">
        <f>M42/B42*100</f>
        <v>7.8915662650602405</v>
      </c>
      <c r="M42" s="125">
        <v>6.55</v>
      </c>
      <c r="N42" s="114">
        <f t="shared" si="94"/>
        <v>32.75</v>
      </c>
      <c r="O42" s="118">
        <f>P42/B42*100</f>
        <v>24.795180722891562</v>
      </c>
      <c r="P42" s="140">
        <v>20.58</v>
      </c>
      <c r="Q42" s="119">
        <f t="shared" si="96"/>
        <v>7.9153846153846148</v>
      </c>
      <c r="R42" s="120">
        <f>S42/B42*100</f>
        <v>1.8192771084337349</v>
      </c>
      <c r="S42" s="140">
        <v>1.51</v>
      </c>
      <c r="T42" s="114">
        <f t="shared" si="98"/>
        <v>1.6777777777777776</v>
      </c>
      <c r="U42" s="115">
        <f>V42/B42*100</f>
        <v>1.5180722891566265</v>
      </c>
      <c r="V42" s="141">
        <v>1.26</v>
      </c>
      <c r="W42" s="142">
        <f>X42/B42*100</f>
        <v>14.060240963855422</v>
      </c>
      <c r="X42" s="140">
        <v>11.67</v>
      </c>
      <c r="Y42" s="123">
        <f t="shared" si="101"/>
        <v>23.34</v>
      </c>
      <c r="Z42" s="124">
        <f>AA42/B42*100</f>
        <v>1.6144578313253013</v>
      </c>
      <c r="AA42" s="140">
        <v>1.34</v>
      </c>
      <c r="AB42" s="112">
        <f t="shared" si="103"/>
        <v>22.333333333333336</v>
      </c>
      <c r="AC42" s="108"/>
      <c r="AD42" s="108"/>
    </row>
    <row r="43" spans="1:39" s="107" customFormat="1" x14ac:dyDescent="0.25">
      <c r="A43" s="43" t="s">
        <v>142</v>
      </c>
      <c r="B43" s="109">
        <v>102</v>
      </c>
      <c r="C43" s="110">
        <f t="shared" ref="C43:C46" si="104">D43/B43*100</f>
        <v>897.11764705882354</v>
      </c>
      <c r="D43" s="111">
        <f t="shared" ref="D43:D46" si="105">IF(AND(J43&lt;&gt;"",P43&lt;&gt;"",X43&lt;&gt;"",V43&lt;&gt;""),(P43+X43)*17+(J43*37)+(V43*8),"not complete")</f>
        <v>915.06</v>
      </c>
      <c r="E43" s="112">
        <f t="shared" ref="E43:E46" si="106">+(D43/$E$6)*100</f>
        <v>10.893571428571427</v>
      </c>
      <c r="F43" s="113">
        <f t="shared" ref="F43:F46" si="107">G43/B43*100</f>
        <v>212.88235294117646</v>
      </c>
      <c r="G43" s="111">
        <f t="shared" ref="G43:G46" si="108">IF(AND(J43&lt;&gt;"",P43&lt;&gt;"",X43&lt;&gt;"",V43&lt;&gt;""),(P43+X43)*4+(J43*9)+(V43*2),"not complete")</f>
        <v>217.14000000000001</v>
      </c>
      <c r="H43" s="114">
        <f t="shared" ref="H43:H46" si="109">+(G43/$H$6)*100</f>
        <v>10.857000000000001</v>
      </c>
      <c r="I43" s="115">
        <f t="shared" ref="I43:I46" si="110">J43/B43*100</f>
        <v>5.9803921568627443</v>
      </c>
      <c r="J43" s="125">
        <v>6.1</v>
      </c>
      <c r="K43" s="112">
        <f t="shared" ref="K43:K46" si="111">+(J43/$K$6)*100</f>
        <v>8.7142857142857135</v>
      </c>
      <c r="L43" s="117">
        <f t="shared" ref="L43:L46" si="112">M43/B43*100</f>
        <v>3.6274509803921573</v>
      </c>
      <c r="M43" s="125">
        <v>3.7</v>
      </c>
      <c r="N43" s="114">
        <f t="shared" ref="N43:N46" si="113">+(M43/$N$6)*100</f>
        <v>18.5</v>
      </c>
      <c r="O43" s="118">
        <f t="shared" ref="O43:O46" si="114">P43/B43*100</f>
        <v>36.470588235294123</v>
      </c>
      <c r="P43" s="116">
        <v>37.200000000000003</v>
      </c>
      <c r="Q43" s="119">
        <f t="shared" ref="Q43:Q46" si="115">+(P43/$Q$6)*100</f>
        <v>14.30769230769231</v>
      </c>
      <c r="R43" s="120">
        <f t="shared" ref="R43:R46" si="116">S43/B43*100</f>
        <v>26.862745098039216</v>
      </c>
      <c r="S43" s="116">
        <v>27.4</v>
      </c>
      <c r="T43" s="114">
        <f t="shared" ref="T43:T46" si="117">+(S43/$T$6)*100</f>
        <v>30.444444444444439</v>
      </c>
      <c r="U43" s="115">
        <f t="shared" ref="U43:U46" si="118">V43/B43*100</f>
        <v>0.31372549019607843</v>
      </c>
      <c r="V43" s="121">
        <v>0.32</v>
      </c>
      <c r="W43" s="122">
        <f t="shared" ref="W43:W46" si="119">X43/B43*100</f>
        <v>3.1372549019607843</v>
      </c>
      <c r="X43" s="116">
        <v>3.2</v>
      </c>
      <c r="Y43" s="123">
        <f t="shared" ref="Y43:Y46" si="120">+(X43/$Y$6)*100</f>
        <v>6.4</v>
      </c>
      <c r="Z43" s="124">
        <f t="shared" ref="Z43:Z46" si="121">AA43/B43*100</f>
        <v>0.16666666666666669</v>
      </c>
      <c r="AA43" s="116">
        <v>0.17</v>
      </c>
      <c r="AB43" s="112">
        <f t="shared" ref="AB43:AB46" si="122">(AA43/$AB$6)*100</f>
        <v>2.8333333333333335</v>
      </c>
      <c r="AC43" s="108"/>
      <c r="AD43" s="108"/>
    </row>
    <row r="44" spans="1:39" s="107" customFormat="1" x14ac:dyDescent="0.25">
      <c r="A44" s="43" t="s">
        <v>143</v>
      </c>
      <c r="B44" s="109">
        <v>100</v>
      </c>
      <c r="C44" s="110">
        <f t="shared" si="104"/>
        <v>885.68</v>
      </c>
      <c r="D44" s="111">
        <f t="shared" si="105"/>
        <v>885.68</v>
      </c>
      <c r="E44" s="112">
        <f t="shared" si="106"/>
        <v>10.543809523809523</v>
      </c>
      <c r="F44" s="113">
        <f t="shared" si="107"/>
        <v>210.54</v>
      </c>
      <c r="G44" s="111">
        <f t="shared" si="108"/>
        <v>210.54</v>
      </c>
      <c r="H44" s="114">
        <f t="shared" si="109"/>
        <v>10.527000000000001</v>
      </c>
      <c r="I44" s="115">
        <f t="shared" si="110"/>
        <v>7.0000000000000009</v>
      </c>
      <c r="J44" s="125">
        <v>7</v>
      </c>
      <c r="K44" s="112">
        <f t="shared" si="111"/>
        <v>10</v>
      </c>
      <c r="L44" s="117">
        <f t="shared" si="112"/>
        <v>4.8</v>
      </c>
      <c r="M44" s="125">
        <v>4.8</v>
      </c>
      <c r="N44" s="114">
        <f t="shared" si="113"/>
        <v>24</v>
      </c>
      <c r="O44" s="118">
        <f t="shared" si="114"/>
        <v>32.799999999999997</v>
      </c>
      <c r="P44" s="116">
        <v>32.799999999999997</v>
      </c>
      <c r="Q44" s="119">
        <f t="shared" si="115"/>
        <v>12.615384615384615</v>
      </c>
      <c r="R44" s="120">
        <f t="shared" si="116"/>
        <v>27.3</v>
      </c>
      <c r="S44" s="116">
        <v>27.3</v>
      </c>
      <c r="T44" s="114">
        <f t="shared" si="117"/>
        <v>30.333333333333336</v>
      </c>
      <c r="U44" s="115">
        <f t="shared" si="118"/>
        <v>0.73</v>
      </c>
      <c r="V44" s="121">
        <v>0.73</v>
      </c>
      <c r="W44" s="122">
        <f t="shared" si="119"/>
        <v>3.72</v>
      </c>
      <c r="X44" s="116">
        <v>3.72</v>
      </c>
      <c r="Y44" s="123">
        <f t="shared" si="120"/>
        <v>7.44</v>
      </c>
      <c r="Z44" s="124">
        <f t="shared" si="121"/>
        <v>0.17</v>
      </c>
      <c r="AA44" s="116">
        <v>0.17</v>
      </c>
      <c r="AB44" s="112">
        <f t="shared" si="122"/>
        <v>2.8333333333333335</v>
      </c>
      <c r="AC44" s="108"/>
      <c r="AD44" s="108"/>
    </row>
    <row r="45" spans="1:39" s="137" customFormat="1" x14ac:dyDescent="0.25">
      <c r="A45" s="43" t="s">
        <v>144</v>
      </c>
      <c r="B45" s="109">
        <v>107</v>
      </c>
      <c r="C45" s="110">
        <f t="shared" si="104"/>
        <v>910.18691588785043</v>
      </c>
      <c r="D45" s="111">
        <f t="shared" si="105"/>
        <v>973.9</v>
      </c>
      <c r="E45" s="112">
        <f t="shared" si="106"/>
        <v>11.594047619047618</v>
      </c>
      <c r="F45" s="113">
        <f t="shared" si="107"/>
        <v>215.79439252336448</v>
      </c>
      <c r="G45" s="111">
        <f t="shared" si="108"/>
        <v>230.9</v>
      </c>
      <c r="H45" s="114">
        <f t="shared" si="109"/>
        <v>11.545</v>
      </c>
      <c r="I45" s="115">
        <f t="shared" si="110"/>
        <v>5.3271028037383177</v>
      </c>
      <c r="J45" s="125">
        <v>5.7</v>
      </c>
      <c r="K45" s="112">
        <f t="shared" si="111"/>
        <v>8.1428571428571441</v>
      </c>
      <c r="L45" s="117">
        <f t="shared" si="112"/>
        <v>2.2429906542056073</v>
      </c>
      <c r="M45" s="125">
        <v>2.4</v>
      </c>
      <c r="N45" s="114">
        <f t="shared" si="113"/>
        <v>12</v>
      </c>
      <c r="O45" s="118">
        <f t="shared" si="114"/>
        <v>38.22429906542056</v>
      </c>
      <c r="P45" s="116">
        <v>40.9</v>
      </c>
      <c r="Q45" s="112">
        <f t="shared" si="115"/>
        <v>15.730769230769232</v>
      </c>
      <c r="R45" s="117">
        <f t="shared" si="116"/>
        <v>24.766355140186917</v>
      </c>
      <c r="S45" s="116">
        <v>26.5</v>
      </c>
      <c r="T45" s="114">
        <f t="shared" si="117"/>
        <v>29.444444444444446</v>
      </c>
      <c r="U45" s="115">
        <f t="shared" si="118"/>
        <v>0.56074766355140182</v>
      </c>
      <c r="V45" s="121">
        <v>0.6</v>
      </c>
      <c r="W45" s="122">
        <f t="shared" si="119"/>
        <v>3.4579439252336446</v>
      </c>
      <c r="X45" s="116">
        <v>3.7</v>
      </c>
      <c r="Y45" s="114">
        <f t="shared" si="120"/>
        <v>7.4000000000000012</v>
      </c>
      <c r="Z45" s="136">
        <f t="shared" si="121"/>
        <v>0.28971962616822433</v>
      </c>
      <c r="AA45" s="116">
        <v>0.31</v>
      </c>
      <c r="AB45" s="112">
        <f t="shared" si="122"/>
        <v>5.166666666666667</v>
      </c>
      <c r="AC45" s="108"/>
      <c r="AD45" s="108"/>
    </row>
    <row r="46" spans="1:39" s="137" customFormat="1" x14ac:dyDescent="0.25">
      <c r="A46" s="43" t="s">
        <v>145</v>
      </c>
      <c r="B46" s="109">
        <v>105</v>
      </c>
      <c r="C46" s="110">
        <f t="shared" si="104"/>
        <v>900.4666666666667</v>
      </c>
      <c r="D46" s="111">
        <f t="shared" si="105"/>
        <v>945.49</v>
      </c>
      <c r="E46" s="112">
        <f t="shared" si="106"/>
        <v>11.255833333333333</v>
      </c>
      <c r="F46" s="113">
        <f t="shared" si="107"/>
        <v>213.84761904761908</v>
      </c>
      <c r="G46" s="111">
        <f t="shared" si="108"/>
        <v>224.54000000000002</v>
      </c>
      <c r="H46" s="114">
        <f t="shared" si="109"/>
        <v>11.227</v>
      </c>
      <c r="I46" s="115">
        <f t="shared" si="110"/>
        <v>6.3047619047619046</v>
      </c>
      <c r="J46" s="125">
        <v>6.62</v>
      </c>
      <c r="K46" s="112">
        <f t="shared" si="111"/>
        <v>9.4571428571428573</v>
      </c>
      <c r="L46" s="117">
        <f t="shared" si="112"/>
        <v>3.361904761904762</v>
      </c>
      <c r="M46" s="125">
        <v>3.53</v>
      </c>
      <c r="N46" s="114">
        <f t="shared" si="113"/>
        <v>17.649999999999999</v>
      </c>
      <c r="O46" s="118">
        <f t="shared" si="114"/>
        <v>34.790476190476191</v>
      </c>
      <c r="P46" s="116">
        <v>36.53</v>
      </c>
      <c r="Q46" s="112">
        <f t="shared" si="115"/>
        <v>14.05</v>
      </c>
      <c r="R46" s="117">
        <f t="shared" si="116"/>
        <v>25.161904761904765</v>
      </c>
      <c r="S46" s="116">
        <v>26.42</v>
      </c>
      <c r="T46" s="114">
        <f t="shared" si="117"/>
        <v>29.355555555555558</v>
      </c>
      <c r="U46" s="115">
        <f t="shared" si="118"/>
        <v>1.0095238095238097</v>
      </c>
      <c r="V46" s="121">
        <v>1.06</v>
      </c>
      <c r="W46" s="122">
        <f t="shared" si="119"/>
        <v>3.980952380952381</v>
      </c>
      <c r="X46" s="116">
        <v>4.18</v>
      </c>
      <c r="Y46" s="114">
        <f t="shared" si="120"/>
        <v>8.36</v>
      </c>
      <c r="Z46" s="136">
        <f t="shared" si="121"/>
        <v>0.30476190476190479</v>
      </c>
      <c r="AA46" s="116">
        <v>0.32</v>
      </c>
      <c r="AB46" s="112">
        <f t="shared" si="122"/>
        <v>5.3333333333333339</v>
      </c>
      <c r="AC46" s="108"/>
      <c r="AD46" s="108"/>
    </row>
    <row r="47" spans="1:39" s="107" customFormat="1" x14ac:dyDescent="0.25">
      <c r="A47" s="43" t="s">
        <v>146</v>
      </c>
      <c r="B47" s="109">
        <v>198</v>
      </c>
      <c r="C47" s="110">
        <f t="shared" ref="C47:C50" si="123">D47/B47*100</f>
        <v>859.73737373737367</v>
      </c>
      <c r="D47" s="111">
        <f t="shared" ref="D47:D50" si="124">IF(AND(J47&lt;&gt;"",P47&lt;&gt;"",X47&lt;&gt;"",V47&lt;&gt;""),(P47+X47)*17+(J47*37)+(V47*8),"not complete")</f>
        <v>1702.28</v>
      </c>
      <c r="E47" s="112">
        <f t="shared" ref="E47:E50" si="125">+(D47/$E$6)*100</f>
        <v>20.265238095238093</v>
      </c>
      <c r="F47" s="113">
        <f t="shared" ref="F47:F50" si="126">G47/B47*100</f>
        <v>203.84848484848484</v>
      </c>
      <c r="G47" s="111">
        <f t="shared" ref="G47:G50" si="127">IF(AND(J47&lt;&gt;"",P47&lt;&gt;"",X47&lt;&gt;"",V47&lt;&gt;""),(P47+X47)*4+(J47*9)+(V47*2),"not complete")</f>
        <v>403.62</v>
      </c>
      <c r="H47" s="114">
        <f t="shared" ref="H47:H50" si="128">+(G47/$H$6)*100</f>
        <v>20.180999999999997</v>
      </c>
      <c r="I47" s="115">
        <f t="shared" ref="I47:I50" si="129">J47/B47*100</f>
        <v>5.2020202020202024</v>
      </c>
      <c r="J47" s="125">
        <v>10.3</v>
      </c>
      <c r="K47" s="112">
        <f t="shared" ref="K47:K50" si="130">+(J47/$K$6)*100</f>
        <v>14.714285714285715</v>
      </c>
      <c r="L47" s="117">
        <f t="shared" ref="L47:L50" si="131">M47/B47*100</f>
        <v>3.1313131313131315</v>
      </c>
      <c r="M47" s="125">
        <v>6.2</v>
      </c>
      <c r="N47" s="114">
        <f t="shared" ref="N47:N50" si="132">+(M47/$N$6)*100</f>
        <v>31</v>
      </c>
      <c r="O47" s="118">
        <f t="shared" ref="O47:O50" si="133">P47/B47*100</f>
        <v>36.01010101010101</v>
      </c>
      <c r="P47" s="116">
        <v>71.3</v>
      </c>
      <c r="Q47" s="119">
        <f t="shared" ref="Q47:Q50" si="134">+(P47/$Q$6)*100</f>
        <v>27.423076923076923</v>
      </c>
      <c r="R47" s="120">
        <f t="shared" ref="R47:R50" si="135">S47/B47*100</f>
        <v>25.707070707070706</v>
      </c>
      <c r="S47" s="116">
        <v>50.9</v>
      </c>
      <c r="T47" s="114">
        <f t="shared" ref="T47:T50" si="136">+(S47/$T$6)*100</f>
        <v>56.555555555555557</v>
      </c>
      <c r="U47" s="115">
        <f t="shared" ref="U47:U50" si="137">V47/B47*100</f>
        <v>0.23232323232323235</v>
      </c>
      <c r="V47" s="121">
        <v>0.46</v>
      </c>
      <c r="W47" s="122">
        <f t="shared" ref="W47:W50" si="138">X47/B47*100</f>
        <v>3.1313131313131315</v>
      </c>
      <c r="X47" s="116">
        <v>6.2</v>
      </c>
      <c r="Y47" s="123">
        <f t="shared" ref="Y47:Y50" si="139">+(X47/$Y$6)*100</f>
        <v>12.4</v>
      </c>
      <c r="Z47" s="124">
        <f t="shared" ref="Z47:Z50" si="140">AA47/B47*100</f>
        <v>0.19191919191919191</v>
      </c>
      <c r="AA47" s="116">
        <v>0.38</v>
      </c>
      <c r="AB47" s="112">
        <f t="shared" ref="AB47:AB50" si="141">(AA47/$AB$6)*100</f>
        <v>6.3333333333333339</v>
      </c>
      <c r="AC47" s="108"/>
      <c r="AD47" s="108"/>
    </row>
    <row r="48" spans="1:39" s="107" customFormat="1" x14ac:dyDescent="0.25">
      <c r="A48" s="43" t="s">
        <v>147</v>
      </c>
      <c r="B48" s="109">
        <v>195</v>
      </c>
      <c r="C48" s="110">
        <f t="shared" si="123"/>
        <v>848.82051282051293</v>
      </c>
      <c r="D48" s="111">
        <f t="shared" si="124"/>
        <v>1655.2000000000003</v>
      </c>
      <c r="E48" s="112">
        <f t="shared" si="125"/>
        <v>19.704761904761909</v>
      </c>
      <c r="F48" s="113">
        <f t="shared" si="126"/>
        <v>201.64102564102566</v>
      </c>
      <c r="G48" s="111">
        <f t="shared" si="127"/>
        <v>393.20000000000005</v>
      </c>
      <c r="H48" s="114">
        <f t="shared" si="128"/>
        <v>19.660000000000004</v>
      </c>
      <c r="I48" s="115">
        <f t="shared" si="129"/>
        <v>6.2564102564102564</v>
      </c>
      <c r="J48" s="125">
        <v>12.2</v>
      </c>
      <c r="K48" s="112">
        <f t="shared" si="130"/>
        <v>17.428571428571427</v>
      </c>
      <c r="L48" s="117">
        <f t="shared" si="131"/>
        <v>4.3589743589743586</v>
      </c>
      <c r="M48" s="125">
        <v>8.5</v>
      </c>
      <c r="N48" s="114">
        <f t="shared" si="132"/>
        <v>42.5</v>
      </c>
      <c r="O48" s="118">
        <f t="shared" si="133"/>
        <v>32.256410256410255</v>
      </c>
      <c r="P48" s="116">
        <v>62.9</v>
      </c>
      <c r="Q48" s="119">
        <f t="shared" si="134"/>
        <v>24.19230769230769</v>
      </c>
      <c r="R48" s="120">
        <f t="shared" si="135"/>
        <v>26.153846153846157</v>
      </c>
      <c r="S48" s="116">
        <v>51</v>
      </c>
      <c r="T48" s="114">
        <f t="shared" si="136"/>
        <v>56.666666666666664</v>
      </c>
      <c r="U48" s="115">
        <f t="shared" si="137"/>
        <v>0.66666666666666674</v>
      </c>
      <c r="V48" s="121">
        <v>1.3</v>
      </c>
      <c r="W48" s="122">
        <f t="shared" si="138"/>
        <v>3.7435897435897432</v>
      </c>
      <c r="X48" s="116">
        <v>7.3</v>
      </c>
      <c r="Y48" s="123">
        <f t="shared" si="139"/>
        <v>14.6</v>
      </c>
      <c r="Z48" s="124">
        <f t="shared" si="140"/>
        <v>0.2</v>
      </c>
      <c r="AA48" s="116">
        <v>0.39</v>
      </c>
      <c r="AB48" s="112">
        <f t="shared" si="141"/>
        <v>6.5</v>
      </c>
      <c r="AC48" s="108"/>
      <c r="AD48" s="108"/>
    </row>
    <row r="49" spans="1:39" s="137" customFormat="1" x14ac:dyDescent="0.25">
      <c r="A49" s="43" t="s">
        <v>148</v>
      </c>
      <c r="B49" s="109">
        <v>99</v>
      </c>
      <c r="C49" s="110">
        <f t="shared" si="123"/>
        <v>860.22222222222217</v>
      </c>
      <c r="D49" s="111">
        <f t="shared" si="124"/>
        <v>851.62</v>
      </c>
      <c r="E49" s="112">
        <f t="shared" si="125"/>
        <v>10.138333333333334</v>
      </c>
      <c r="F49" s="113">
        <f t="shared" si="126"/>
        <v>203.95959595959599</v>
      </c>
      <c r="G49" s="111">
        <f t="shared" si="127"/>
        <v>201.92000000000002</v>
      </c>
      <c r="H49" s="114">
        <f t="shared" si="128"/>
        <v>10.096</v>
      </c>
      <c r="I49" s="115">
        <f t="shared" si="129"/>
        <v>5.1919191919191912</v>
      </c>
      <c r="J49" s="125">
        <v>5.14</v>
      </c>
      <c r="K49" s="112">
        <f t="shared" si="130"/>
        <v>7.3428571428571425</v>
      </c>
      <c r="L49" s="117">
        <f t="shared" si="131"/>
        <v>3.1313131313131315</v>
      </c>
      <c r="M49" s="125">
        <v>3.1</v>
      </c>
      <c r="N49" s="114">
        <f t="shared" si="132"/>
        <v>15.5</v>
      </c>
      <c r="O49" s="118">
        <f t="shared" si="133"/>
        <v>36.060606060606062</v>
      </c>
      <c r="P49" s="116">
        <v>35.700000000000003</v>
      </c>
      <c r="Q49" s="112">
        <f t="shared" si="134"/>
        <v>13.730769230769232</v>
      </c>
      <c r="R49" s="117">
        <f t="shared" si="135"/>
        <v>25.757575757575758</v>
      </c>
      <c r="S49" s="116">
        <v>25.5</v>
      </c>
      <c r="T49" s="114">
        <f t="shared" si="136"/>
        <v>28.333333333333332</v>
      </c>
      <c r="U49" s="115">
        <f t="shared" si="137"/>
        <v>0.23232323232323235</v>
      </c>
      <c r="V49" s="121">
        <v>0.23</v>
      </c>
      <c r="W49" s="122">
        <f t="shared" si="138"/>
        <v>3.1313131313131315</v>
      </c>
      <c r="X49" s="116">
        <v>3.1</v>
      </c>
      <c r="Y49" s="114">
        <f t="shared" si="139"/>
        <v>6.2</v>
      </c>
      <c r="Z49" s="136">
        <f t="shared" si="140"/>
        <v>0.90909090909090906</v>
      </c>
      <c r="AA49" s="116">
        <v>0.9</v>
      </c>
      <c r="AB49" s="112">
        <f t="shared" si="141"/>
        <v>15</v>
      </c>
      <c r="AC49" s="108"/>
      <c r="AD49" s="108"/>
    </row>
    <row r="50" spans="1:39" s="137" customFormat="1" x14ac:dyDescent="0.25">
      <c r="A50" s="43" t="s">
        <v>149</v>
      </c>
      <c r="B50" s="109">
        <v>97</v>
      </c>
      <c r="C50" s="110">
        <f t="shared" si="123"/>
        <v>845.87628865979377</v>
      </c>
      <c r="D50" s="111">
        <f t="shared" si="124"/>
        <v>820.5</v>
      </c>
      <c r="E50" s="112">
        <f t="shared" si="125"/>
        <v>9.7678571428571441</v>
      </c>
      <c r="F50" s="113">
        <f t="shared" si="126"/>
        <v>200.9278350515464</v>
      </c>
      <c r="G50" s="111">
        <f t="shared" si="127"/>
        <v>194.9</v>
      </c>
      <c r="H50" s="114">
        <f t="shared" si="128"/>
        <v>9.745000000000001</v>
      </c>
      <c r="I50" s="115">
        <f t="shared" si="129"/>
        <v>6.1855670103092786</v>
      </c>
      <c r="J50" s="125">
        <v>6</v>
      </c>
      <c r="K50" s="112">
        <f t="shared" si="130"/>
        <v>8.5714285714285712</v>
      </c>
      <c r="L50" s="117">
        <f t="shared" si="131"/>
        <v>4.3298969072164946</v>
      </c>
      <c r="M50" s="125">
        <v>4.2</v>
      </c>
      <c r="N50" s="114">
        <f t="shared" si="132"/>
        <v>21.000000000000004</v>
      </c>
      <c r="O50" s="118">
        <f t="shared" si="133"/>
        <v>32.268041237113401</v>
      </c>
      <c r="P50" s="116">
        <v>31.3</v>
      </c>
      <c r="Q50" s="112">
        <f t="shared" si="134"/>
        <v>12.038461538461538</v>
      </c>
      <c r="R50" s="117">
        <f t="shared" si="135"/>
        <v>26.185567010309274</v>
      </c>
      <c r="S50" s="116">
        <v>25.4</v>
      </c>
      <c r="T50" s="114">
        <f t="shared" si="136"/>
        <v>28.222222222222221</v>
      </c>
      <c r="U50" s="115">
        <f t="shared" si="137"/>
        <v>0.67010309278350522</v>
      </c>
      <c r="V50" s="121">
        <v>0.65</v>
      </c>
      <c r="W50" s="122">
        <f t="shared" si="138"/>
        <v>3.7113402061855671</v>
      </c>
      <c r="X50" s="116">
        <v>3.6</v>
      </c>
      <c r="Y50" s="114">
        <f t="shared" si="139"/>
        <v>7.2000000000000011</v>
      </c>
      <c r="Z50" s="136">
        <f t="shared" si="140"/>
        <v>0.2061855670103093</v>
      </c>
      <c r="AA50" s="116">
        <v>0.2</v>
      </c>
      <c r="AB50" s="112">
        <f t="shared" si="141"/>
        <v>3.3333333333333335</v>
      </c>
      <c r="AC50" s="108"/>
      <c r="AD50" s="108"/>
    </row>
    <row r="51" spans="1:39" x14ac:dyDescent="0.25">
      <c r="A51" s="76" t="s">
        <v>39</v>
      </c>
      <c r="B51" s="77"/>
      <c r="C51" s="79"/>
      <c r="D51" s="80"/>
      <c r="E51" s="81"/>
      <c r="F51" s="82"/>
      <c r="I51" s="83"/>
      <c r="J51" s="84"/>
      <c r="K51" s="85"/>
      <c r="O51" s="83"/>
      <c r="P51" s="87"/>
      <c r="Q51" s="85"/>
      <c r="U51" s="83"/>
      <c r="V51" s="85"/>
      <c r="Z51" s="83"/>
      <c r="AA51" s="87"/>
      <c r="AB51" s="85"/>
    </row>
    <row r="52" spans="1:39" ht="13.25" customHeight="1" x14ac:dyDescent="0.25">
      <c r="A52" s="61" t="s">
        <v>40</v>
      </c>
      <c r="B52" s="44">
        <v>55</v>
      </c>
      <c r="C52" s="45">
        <f t="shared" ref="C52:C58" si="142">D52/B52*100</f>
        <v>76.363636363636374</v>
      </c>
      <c r="D52" s="46">
        <f t="shared" ref="D52:D58" si="143">IF(AND(J52&lt;&gt;"",P52&lt;&gt;"",X52&lt;&gt;"",V52&lt;&gt;""),(P52+X52)*17+(J52*37)+(V52*8),"not complete")</f>
        <v>42</v>
      </c>
      <c r="E52" s="47">
        <f t="shared" ref="E52:E58" si="144">+(D52/$E$6)*100</f>
        <v>0.5</v>
      </c>
      <c r="F52" s="48">
        <f t="shared" ref="F52:F58" si="145">G52/B52*100</f>
        <v>18.181818181818183</v>
      </c>
      <c r="G52" s="46">
        <f t="shared" ref="G52:G58" si="146">IF(AND(J52&lt;&gt;"",P52&lt;&gt;"",X52&lt;&gt;"",V52&lt;&gt;""),(P52+X52)*4+(J52*9)+(V52*2),"not complete")</f>
        <v>10</v>
      </c>
      <c r="H52" s="49">
        <f t="shared" ref="H52:H58" si="147">+(G52/$H$6)*100</f>
        <v>0.5</v>
      </c>
      <c r="I52" s="50">
        <f t="shared" ref="I52:I58" si="148">J52/B52*100</f>
        <v>0</v>
      </c>
      <c r="J52" s="51">
        <v>0</v>
      </c>
      <c r="K52" s="47">
        <f t="shared" ref="K52:K58" si="149">+(J52/$K$6)*100</f>
        <v>0</v>
      </c>
      <c r="L52" s="52">
        <f t="shared" ref="L52:L58" si="150">M52/B52*100</f>
        <v>0</v>
      </c>
      <c r="M52" s="60">
        <v>0</v>
      </c>
      <c r="N52" s="49">
        <f t="shared" ref="N52:N58" si="151">+(M52/$N$6)*100</f>
        <v>0</v>
      </c>
      <c r="O52" s="53">
        <f t="shared" ref="O52:O58" si="152">P52/B52*100</f>
        <v>1.8181818181818181</v>
      </c>
      <c r="P52" s="51">
        <v>1</v>
      </c>
      <c r="Q52" s="54">
        <f t="shared" ref="Q52:Q58" si="153">+(P52/$Q$6)*100</f>
        <v>0.38461538461538464</v>
      </c>
      <c r="R52" s="55">
        <f t="shared" ref="R52:R58" si="154">S52/B52*100</f>
        <v>0</v>
      </c>
      <c r="S52" s="51">
        <v>0</v>
      </c>
      <c r="T52" s="49">
        <f t="shared" ref="T52:T58" si="155">+(S52/$T$6)*100</f>
        <v>0</v>
      </c>
      <c r="U52" s="50">
        <f t="shared" ref="U52:U58" si="156">V52/B52*100</f>
        <v>1.8181818181818181</v>
      </c>
      <c r="V52" s="56">
        <v>1</v>
      </c>
      <c r="W52" s="57">
        <f t="shared" ref="W52:W58" si="157">X52/B52*100</f>
        <v>1.8181818181818181</v>
      </c>
      <c r="X52" s="51">
        <v>1</v>
      </c>
      <c r="Y52" s="58">
        <f t="shared" ref="Y52:Y58" si="158">+(X52/$Y$6)*100</f>
        <v>2</v>
      </c>
      <c r="Z52" s="59">
        <f t="shared" ref="Z52:Z58" si="159">AA52/B52*100</f>
        <v>0</v>
      </c>
      <c r="AA52" s="51">
        <v>0</v>
      </c>
      <c r="AB52" s="47">
        <f t="shared" ref="AB52:AB58" si="160">(AA52/$AB$6)*100</f>
        <v>0</v>
      </c>
      <c r="AE52"/>
      <c r="AF52"/>
      <c r="AG52"/>
      <c r="AH52"/>
      <c r="AI52"/>
      <c r="AJ52"/>
      <c r="AK52"/>
      <c r="AL52"/>
      <c r="AM52"/>
    </row>
    <row r="53" spans="1:39" s="107" customFormat="1" ht="13.25" customHeight="1" x14ac:dyDescent="0.25">
      <c r="A53" s="61" t="s">
        <v>41</v>
      </c>
      <c r="B53" s="109">
        <v>251</v>
      </c>
      <c r="C53" s="110">
        <f>D53/B53*100</f>
        <v>305.21513944223113</v>
      </c>
      <c r="D53" s="111">
        <f t="shared" si="143"/>
        <v>766.09</v>
      </c>
      <c r="E53" s="112">
        <f t="shared" si="144"/>
        <v>9.1201190476190472</v>
      </c>
      <c r="F53" s="113">
        <f t="shared" si="145"/>
        <v>73.26294820717132</v>
      </c>
      <c r="G53" s="111">
        <f t="shared" si="146"/>
        <v>183.89000000000001</v>
      </c>
      <c r="H53" s="114">
        <f t="shared" si="147"/>
        <v>9.1945000000000014</v>
      </c>
      <c r="I53" s="115">
        <f t="shared" si="148"/>
        <v>4.5537848605577693</v>
      </c>
      <c r="J53" s="116">
        <v>11.43</v>
      </c>
      <c r="K53" s="112">
        <f t="shared" si="149"/>
        <v>16.328571428571429</v>
      </c>
      <c r="L53" s="117">
        <f t="shared" si="150"/>
        <v>2.3386454183266934</v>
      </c>
      <c r="M53" s="125">
        <v>5.87</v>
      </c>
      <c r="N53" s="114">
        <f t="shared" si="151"/>
        <v>29.349999999999998</v>
      </c>
      <c r="O53" s="118">
        <f t="shared" si="152"/>
        <v>4.286852589641434</v>
      </c>
      <c r="P53" s="116">
        <v>10.76</v>
      </c>
      <c r="Q53" s="119">
        <f t="shared" si="153"/>
        <v>4.138461538461538</v>
      </c>
      <c r="R53" s="120">
        <f t="shared" si="154"/>
        <v>2.2509960159362552</v>
      </c>
      <c r="S53" s="116">
        <v>5.65</v>
      </c>
      <c r="T53" s="114">
        <f t="shared" si="155"/>
        <v>6.2777777777777777</v>
      </c>
      <c r="U53" s="115">
        <f t="shared" si="156"/>
        <v>0.92031872509960155</v>
      </c>
      <c r="V53" s="121">
        <v>2.31</v>
      </c>
      <c r="W53" s="122">
        <f t="shared" si="157"/>
        <v>3.3227091633466133</v>
      </c>
      <c r="X53" s="116">
        <v>8.34</v>
      </c>
      <c r="Y53" s="123">
        <f t="shared" si="158"/>
        <v>16.68</v>
      </c>
      <c r="Z53" s="124">
        <f t="shared" si="159"/>
        <v>0.69322709163346619</v>
      </c>
      <c r="AA53" s="116">
        <v>1.74</v>
      </c>
      <c r="AB53" s="112">
        <f t="shared" si="160"/>
        <v>28.999999999999996</v>
      </c>
      <c r="AC53" s="108"/>
      <c r="AD53" s="108"/>
    </row>
    <row r="54" spans="1:39" s="107" customFormat="1" ht="13.25" customHeight="1" x14ac:dyDescent="0.25">
      <c r="A54" s="61" t="s">
        <v>42</v>
      </c>
      <c r="B54" s="109">
        <v>267</v>
      </c>
      <c r="C54" s="110">
        <f>D54/B54*100</f>
        <v>557.74531835205994</v>
      </c>
      <c r="D54" s="111">
        <f t="shared" si="143"/>
        <v>1489.1799999999998</v>
      </c>
      <c r="E54" s="112">
        <f t="shared" si="144"/>
        <v>17.728333333333332</v>
      </c>
      <c r="F54" s="113">
        <f t="shared" si="145"/>
        <v>133.250936329588</v>
      </c>
      <c r="G54" s="111">
        <f t="shared" si="146"/>
        <v>355.78</v>
      </c>
      <c r="H54" s="114">
        <f t="shared" si="147"/>
        <v>17.788999999999998</v>
      </c>
      <c r="I54" s="115">
        <f t="shared" si="148"/>
        <v>6.3895131086142323</v>
      </c>
      <c r="J54" s="116">
        <v>17.059999999999999</v>
      </c>
      <c r="K54" s="112">
        <f t="shared" si="149"/>
        <v>24.37142857142857</v>
      </c>
      <c r="L54" s="117">
        <f t="shared" si="150"/>
        <v>1.9925093632958801</v>
      </c>
      <c r="M54" s="125">
        <v>5.32</v>
      </c>
      <c r="N54" s="114">
        <f t="shared" si="151"/>
        <v>26.6</v>
      </c>
      <c r="O54" s="118">
        <f t="shared" si="152"/>
        <v>9.3632958801498134</v>
      </c>
      <c r="P54" s="116">
        <v>25</v>
      </c>
      <c r="Q54" s="119">
        <f t="shared" si="153"/>
        <v>9.6153846153846168</v>
      </c>
      <c r="R54" s="120">
        <f t="shared" si="154"/>
        <v>1.7153558052434459</v>
      </c>
      <c r="S54" s="116">
        <v>4.58</v>
      </c>
      <c r="T54" s="114">
        <f t="shared" si="155"/>
        <v>5.0888888888888886</v>
      </c>
      <c r="U54" s="115">
        <f t="shared" si="156"/>
        <v>1.1685393258426966</v>
      </c>
      <c r="V54" s="121">
        <v>3.12</v>
      </c>
      <c r="W54" s="122">
        <f t="shared" si="157"/>
        <v>8.9887640449438209</v>
      </c>
      <c r="X54" s="116">
        <v>24</v>
      </c>
      <c r="Y54" s="123">
        <f t="shared" si="158"/>
        <v>48</v>
      </c>
      <c r="Z54" s="124">
        <f t="shared" si="159"/>
        <v>0.5617977528089888</v>
      </c>
      <c r="AA54" s="116">
        <v>1.5</v>
      </c>
      <c r="AB54" s="112">
        <f t="shared" si="160"/>
        <v>25</v>
      </c>
      <c r="AC54" s="108"/>
      <c r="AD54" s="108"/>
    </row>
    <row r="55" spans="1:39" s="107" customFormat="1" ht="13.25" customHeight="1" x14ac:dyDescent="0.25">
      <c r="A55" s="61" t="s">
        <v>43</v>
      </c>
      <c r="B55" s="109">
        <v>254</v>
      </c>
      <c r="C55" s="110">
        <f>D55/B55*100</f>
        <v>382.91338582677167</v>
      </c>
      <c r="D55" s="111">
        <f t="shared" si="143"/>
        <v>972.6</v>
      </c>
      <c r="E55" s="112">
        <f t="shared" si="144"/>
        <v>11.578571428571429</v>
      </c>
      <c r="F55" s="113">
        <f t="shared" si="145"/>
        <v>91.88976377952757</v>
      </c>
      <c r="G55" s="111">
        <f t="shared" si="146"/>
        <v>233.4</v>
      </c>
      <c r="H55" s="114">
        <f t="shared" si="147"/>
        <v>11.67</v>
      </c>
      <c r="I55" s="115">
        <f t="shared" si="148"/>
        <v>5.5118110236220472</v>
      </c>
      <c r="J55" s="116">
        <v>14</v>
      </c>
      <c r="K55" s="112">
        <f t="shared" si="149"/>
        <v>20</v>
      </c>
      <c r="L55" s="117">
        <f t="shared" si="150"/>
        <v>3.3858267716535431</v>
      </c>
      <c r="M55" s="125">
        <v>8.6</v>
      </c>
      <c r="N55" s="114">
        <f t="shared" si="151"/>
        <v>43</v>
      </c>
      <c r="O55" s="118">
        <f t="shared" si="152"/>
        <v>5.5118110236220472</v>
      </c>
      <c r="P55" s="116">
        <v>14</v>
      </c>
      <c r="Q55" s="119">
        <f t="shared" si="153"/>
        <v>5.384615384615385</v>
      </c>
      <c r="R55" s="120">
        <f t="shared" si="154"/>
        <v>1.9291338582677164</v>
      </c>
      <c r="S55" s="116">
        <v>4.9000000000000004</v>
      </c>
      <c r="T55" s="114">
        <f t="shared" si="155"/>
        <v>5.4444444444444446</v>
      </c>
      <c r="U55" s="115">
        <f t="shared" si="156"/>
        <v>1.4566929133858268</v>
      </c>
      <c r="V55" s="121">
        <v>3.7</v>
      </c>
      <c r="W55" s="122">
        <f t="shared" si="157"/>
        <v>4.3307086614173231</v>
      </c>
      <c r="X55" s="116">
        <v>11</v>
      </c>
      <c r="Y55" s="123">
        <f t="shared" si="158"/>
        <v>22</v>
      </c>
      <c r="Z55" s="124">
        <f t="shared" si="159"/>
        <v>0.47244094488188976</v>
      </c>
      <c r="AA55" s="116">
        <v>1.2</v>
      </c>
      <c r="AB55" s="112">
        <f t="shared" si="160"/>
        <v>20</v>
      </c>
      <c r="AC55" s="108"/>
      <c r="AD55" s="108"/>
    </row>
    <row r="56" spans="1:39" ht="13.25" hidden="1" customHeight="1" x14ac:dyDescent="0.25">
      <c r="A56" s="61" t="s">
        <v>41</v>
      </c>
      <c r="B56" s="44">
        <v>251</v>
      </c>
      <c r="C56" s="45">
        <f t="shared" si="142"/>
        <v>305.21513944223113</v>
      </c>
      <c r="D56" s="46">
        <f t="shared" si="143"/>
        <v>766.09</v>
      </c>
      <c r="E56" s="47">
        <f t="shared" si="144"/>
        <v>9.1201190476190472</v>
      </c>
      <c r="F56" s="48">
        <f t="shared" si="145"/>
        <v>73.26294820717132</v>
      </c>
      <c r="G56" s="46">
        <f t="shared" si="146"/>
        <v>183.89000000000001</v>
      </c>
      <c r="H56" s="49">
        <f t="shared" si="147"/>
        <v>9.1945000000000014</v>
      </c>
      <c r="I56" s="50">
        <f t="shared" si="148"/>
        <v>4.5537848605577693</v>
      </c>
      <c r="J56" s="51">
        <v>11.43</v>
      </c>
      <c r="K56" s="47">
        <f t="shared" si="149"/>
        <v>16.328571428571429</v>
      </c>
      <c r="L56" s="52">
        <f t="shared" si="150"/>
        <v>2.3386454183266934</v>
      </c>
      <c r="M56" s="60">
        <v>5.87</v>
      </c>
      <c r="N56" s="49">
        <f t="shared" si="151"/>
        <v>29.349999999999998</v>
      </c>
      <c r="O56" s="53">
        <f t="shared" si="152"/>
        <v>4.286852589641434</v>
      </c>
      <c r="P56" s="51">
        <v>10.76</v>
      </c>
      <c r="Q56" s="54">
        <f t="shared" si="153"/>
        <v>4.138461538461538</v>
      </c>
      <c r="R56" s="55">
        <f t="shared" si="154"/>
        <v>2.2509960159362552</v>
      </c>
      <c r="S56" s="51">
        <v>5.65</v>
      </c>
      <c r="T56" s="49">
        <f t="shared" si="155"/>
        <v>6.2777777777777777</v>
      </c>
      <c r="U56" s="50">
        <f t="shared" si="156"/>
        <v>0.92031872509960155</v>
      </c>
      <c r="V56" s="56">
        <v>2.31</v>
      </c>
      <c r="W56" s="57">
        <f t="shared" si="157"/>
        <v>3.3227091633466133</v>
      </c>
      <c r="X56" s="51">
        <v>8.34</v>
      </c>
      <c r="Y56" s="58">
        <f t="shared" si="158"/>
        <v>16.68</v>
      </c>
      <c r="Z56" s="59">
        <f t="shared" si="159"/>
        <v>0.69322709163346619</v>
      </c>
      <c r="AA56" s="51">
        <v>1.74</v>
      </c>
      <c r="AB56" s="47">
        <f t="shared" si="160"/>
        <v>28.999999999999996</v>
      </c>
      <c r="AE56"/>
      <c r="AF56"/>
      <c r="AG56"/>
      <c r="AH56"/>
      <c r="AI56"/>
      <c r="AJ56"/>
      <c r="AK56"/>
      <c r="AL56"/>
      <c r="AM56"/>
    </row>
    <row r="57" spans="1:39" ht="13.25" hidden="1" customHeight="1" x14ac:dyDescent="0.25">
      <c r="A57" s="61" t="s">
        <v>42</v>
      </c>
      <c r="B57" s="44">
        <v>267</v>
      </c>
      <c r="C57" s="45">
        <f t="shared" si="142"/>
        <v>557.74531835205994</v>
      </c>
      <c r="D57" s="46">
        <f t="shared" si="143"/>
        <v>1489.1799999999998</v>
      </c>
      <c r="E57" s="47">
        <f t="shared" si="144"/>
        <v>17.728333333333332</v>
      </c>
      <c r="F57" s="48">
        <f t="shared" si="145"/>
        <v>133.250936329588</v>
      </c>
      <c r="G57" s="46">
        <f t="shared" si="146"/>
        <v>355.78</v>
      </c>
      <c r="H57" s="49">
        <f t="shared" si="147"/>
        <v>17.788999999999998</v>
      </c>
      <c r="I57" s="50">
        <f t="shared" si="148"/>
        <v>6.3895131086142323</v>
      </c>
      <c r="J57" s="51">
        <v>17.059999999999999</v>
      </c>
      <c r="K57" s="47">
        <f t="shared" si="149"/>
        <v>24.37142857142857</v>
      </c>
      <c r="L57" s="52">
        <f t="shared" si="150"/>
        <v>1.9925093632958801</v>
      </c>
      <c r="M57" s="60">
        <v>5.32</v>
      </c>
      <c r="N57" s="49">
        <f t="shared" si="151"/>
        <v>26.6</v>
      </c>
      <c r="O57" s="53">
        <f t="shared" si="152"/>
        <v>9.3632958801498134</v>
      </c>
      <c r="P57" s="51">
        <v>25</v>
      </c>
      <c r="Q57" s="54">
        <f t="shared" si="153"/>
        <v>9.6153846153846168</v>
      </c>
      <c r="R57" s="55">
        <f t="shared" si="154"/>
        <v>1.7153558052434459</v>
      </c>
      <c r="S57" s="51">
        <v>4.58</v>
      </c>
      <c r="T57" s="49">
        <f t="shared" si="155"/>
        <v>5.0888888888888886</v>
      </c>
      <c r="U57" s="50">
        <f t="shared" si="156"/>
        <v>1.1685393258426966</v>
      </c>
      <c r="V57" s="56">
        <v>3.12</v>
      </c>
      <c r="W57" s="57">
        <f t="shared" si="157"/>
        <v>8.9887640449438209</v>
      </c>
      <c r="X57" s="51">
        <v>24</v>
      </c>
      <c r="Y57" s="58">
        <f t="shared" si="158"/>
        <v>48</v>
      </c>
      <c r="Z57" s="59">
        <f t="shared" si="159"/>
        <v>0.5617977528089888</v>
      </c>
      <c r="AA57" s="51">
        <v>1.5</v>
      </c>
      <c r="AB57" s="47">
        <f t="shared" si="160"/>
        <v>25</v>
      </c>
      <c r="AE57"/>
      <c r="AF57"/>
      <c r="AG57"/>
      <c r="AH57"/>
      <c r="AI57"/>
      <c r="AJ57"/>
      <c r="AK57"/>
      <c r="AL57"/>
      <c r="AM57"/>
    </row>
    <row r="58" spans="1:39" ht="13.25" hidden="1" customHeight="1" x14ac:dyDescent="0.25">
      <c r="A58" s="61" t="s">
        <v>43</v>
      </c>
      <c r="B58" s="44">
        <v>254</v>
      </c>
      <c r="C58" s="45">
        <f t="shared" si="142"/>
        <v>382.91338582677167</v>
      </c>
      <c r="D58" s="46">
        <f t="shared" si="143"/>
        <v>972.6</v>
      </c>
      <c r="E58" s="47">
        <f t="shared" si="144"/>
        <v>11.578571428571429</v>
      </c>
      <c r="F58" s="48">
        <f t="shared" si="145"/>
        <v>91.88976377952757</v>
      </c>
      <c r="G58" s="46">
        <f t="shared" si="146"/>
        <v>233.4</v>
      </c>
      <c r="H58" s="49">
        <f t="shared" si="147"/>
        <v>11.67</v>
      </c>
      <c r="I58" s="50">
        <f t="shared" si="148"/>
        <v>5.5118110236220472</v>
      </c>
      <c r="J58" s="51">
        <v>14</v>
      </c>
      <c r="K58" s="47">
        <f t="shared" si="149"/>
        <v>20</v>
      </c>
      <c r="L58" s="52">
        <f t="shared" si="150"/>
        <v>3.3858267716535431</v>
      </c>
      <c r="M58" s="60">
        <v>8.6</v>
      </c>
      <c r="N58" s="49">
        <f t="shared" si="151"/>
        <v>43</v>
      </c>
      <c r="O58" s="53">
        <f t="shared" si="152"/>
        <v>5.5118110236220472</v>
      </c>
      <c r="P58" s="51">
        <v>14</v>
      </c>
      <c r="Q58" s="54">
        <f t="shared" si="153"/>
        <v>5.384615384615385</v>
      </c>
      <c r="R58" s="55">
        <f t="shared" si="154"/>
        <v>1.9291338582677164</v>
      </c>
      <c r="S58" s="51">
        <v>4.9000000000000004</v>
      </c>
      <c r="T58" s="49">
        <f t="shared" si="155"/>
        <v>5.4444444444444446</v>
      </c>
      <c r="U58" s="50">
        <f t="shared" si="156"/>
        <v>1.4566929133858268</v>
      </c>
      <c r="V58" s="56">
        <v>3.7</v>
      </c>
      <c r="W58" s="57">
        <f t="shared" si="157"/>
        <v>4.3307086614173231</v>
      </c>
      <c r="X58" s="51">
        <v>11</v>
      </c>
      <c r="Y58" s="58">
        <f t="shared" si="158"/>
        <v>22</v>
      </c>
      <c r="Z58" s="59">
        <f t="shared" si="159"/>
        <v>0.47244094488188976</v>
      </c>
      <c r="AA58" s="51">
        <v>1.2</v>
      </c>
      <c r="AB58" s="47">
        <f t="shared" si="160"/>
        <v>20</v>
      </c>
      <c r="AE58"/>
      <c r="AF58"/>
      <c r="AG58"/>
      <c r="AH58"/>
      <c r="AI58"/>
      <c r="AJ58"/>
      <c r="AK58"/>
      <c r="AL58"/>
      <c r="AM58"/>
    </row>
    <row r="59" spans="1:39" x14ac:dyDescent="0.25">
      <c r="A59" s="88"/>
      <c r="C59" s="89"/>
      <c r="D59" s="90"/>
      <c r="E59" s="91"/>
      <c r="I59" s="83"/>
      <c r="J59" s="84"/>
      <c r="K59" s="85"/>
      <c r="O59" s="83"/>
      <c r="P59" s="87"/>
      <c r="Q59" s="85"/>
      <c r="U59" s="83"/>
      <c r="V59" s="85"/>
      <c r="Z59" s="83"/>
      <c r="AA59" s="87"/>
      <c r="AB59" s="85"/>
    </row>
    <row r="60" spans="1:39" x14ac:dyDescent="0.25">
      <c r="A60" s="38" t="s">
        <v>44</v>
      </c>
      <c r="B60" s="39"/>
      <c r="C60" s="40"/>
      <c r="D60" s="39"/>
      <c r="E60" s="41"/>
      <c r="F60" s="39"/>
      <c r="G60" s="39"/>
      <c r="H60" s="42"/>
      <c r="I60" s="92"/>
      <c r="J60" s="93"/>
      <c r="K60" s="94"/>
      <c r="L60" s="42"/>
      <c r="M60" s="93"/>
      <c r="N60" s="39"/>
      <c r="O60" s="40"/>
      <c r="P60" s="39"/>
      <c r="Q60" s="41"/>
      <c r="R60" s="39"/>
      <c r="S60" s="95"/>
      <c r="U60" s="83"/>
      <c r="V60" s="85"/>
      <c r="X60"/>
      <c r="Y60"/>
      <c r="Z60" s="96"/>
      <c r="AA60" s="97"/>
      <c r="AB60" s="98"/>
      <c r="AC60"/>
      <c r="AD60"/>
      <c r="AE60"/>
      <c r="AF60"/>
      <c r="AG60"/>
      <c r="AH60"/>
      <c r="AI60"/>
      <c r="AJ60"/>
      <c r="AK60"/>
      <c r="AL60"/>
      <c r="AM60"/>
    </row>
    <row r="61" spans="1:39" x14ac:dyDescent="0.25">
      <c r="A61" s="43" t="s">
        <v>135</v>
      </c>
      <c r="B61" s="44">
        <v>50</v>
      </c>
      <c r="C61" s="45">
        <f>D61/B61*100</f>
        <v>1249.8</v>
      </c>
      <c r="D61" s="46">
        <f t="shared" ref="D61:D63" si="161">IF(AND(J61&lt;&gt;"",P61&lt;&gt;"",X61&lt;&gt;"",V61&lt;&gt;""),(P61+X61)*17+(J61*37)+(V61*8),"not complete")</f>
        <v>624.9</v>
      </c>
      <c r="E61" s="47">
        <f t="shared" ref="E61:E63" si="162">+(D61/$E$6)*100</f>
        <v>7.4392857142857132</v>
      </c>
      <c r="F61" s="48">
        <f>G61/B61*100</f>
        <v>302.60000000000002</v>
      </c>
      <c r="G61" s="46">
        <f t="shared" ref="G61" si="163">IF(AND(J61&lt;&gt;"",P61&lt;&gt;"",X61&lt;&gt;"",V61&lt;&gt;""),(P61+X61)*4+(J61*9)+(V61*2),"not complete")</f>
        <v>151.30000000000001</v>
      </c>
      <c r="H61" s="49">
        <f t="shared" ref="H61:H63" si="164">+(G61/$H$6)*100</f>
        <v>7.5650000000000013</v>
      </c>
      <c r="I61" s="50">
        <f>J61/B61*100</f>
        <v>28.999999999999996</v>
      </c>
      <c r="J61" s="60">
        <v>14.5</v>
      </c>
      <c r="K61" s="47">
        <f t="shared" ref="K61:K63" si="165">+(J61/$K$6)*100</f>
        <v>20.714285714285715</v>
      </c>
      <c r="L61" s="52">
        <f>M61/B61*100</f>
        <v>2.8</v>
      </c>
      <c r="M61" s="60">
        <v>1.4</v>
      </c>
      <c r="N61" s="49">
        <f t="shared" ref="N61:N63" si="166">+(M61/$N$6)*100</f>
        <v>6.9999999999999991</v>
      </c>
      <c r="O61" s="53">
        <f>P61/B61*100</f>
        <v>8</v>
      </c>
      <c r="P61" s="51">
        <v>4</v>
      </c>
      <c r="Q61" s="54">
        <f t="shared" ref="Q61:Q63" si="167">+(P61/$Q$6)*100</f>
        <v>1.5384615384615385</v>
      </c>
      <c r="R61" s="55">
        <f>S61/B61*100</f>
        <v>6</v>
      </c>
      <c r="S61" s="51">
        <v>3</v>
      </c>
      <c r="T61" s="49">
        <f t="shared" ref="T61:T63" si="168">+(S61/$T$6)*100</f>
        <v>3.3333333333333335</v>
      </c>
      <c r="U61" s="50">
        <f>V61/B61*100</f>
        <v>0</v>
      </c>
      <c r="V61" s="56">
        <v>0</v>
      </c>
      <c r="W61" s="57">
        <f>X61/B61*100</f>
        <v>2.4</v>
      </c>
      <c r="X61" s="51">
        <v>1.2</v>
      </c>
      <c r="Y61" s="58">
        <f t="shared" ref="Y61:Y63" si="169">+(X61/$Y$6)*100</f>
        <v>2.4</v>
      </c>
      <c r="Z61" s="59">
        <f>AA61/B61*100</f>
        <v>1.8000000000000003</v>
      </c>
      <c r="AA61" s="51">
        <v>0.9</v>
      </c>
      <c r="AB61" s="47">
        <f t="shared" ref="AB61:AB63" si="170">(AA61/$AB$6)*100</f>
        <v>15</v>
      </c>
      <c r="AE61"/>
      <c r="AF61"/>
      <c r="AG61"/>
      <c r="AH61"/>
      <c r="AI61"/>
      <c r="AJ61"/>
      <c r="AK61"/>
      <c r="AL61"/>
      <c r="AM61"/>
    </row>
    <row r="62" spans="1:39" x14ac:dyDescent="0.25">
      <c r="A62" s="43" t="s">
        <v>45</v>
      </c>
      <c r="B62" s="44">
        <v>50</v>
      </c>
      <c r="C62" s="45">
        <f>D62/B62*100</f>
        <v>1952</v>
      </c>
      <c r="D62" s="46">
        <f t="shared" si="161"/>
        <v>976</v>
      </c>
      <c r="E62" s="47">
        <f t="shared" si="162"/>
        <v>11.619047619047619</v>
      </c>
      <c r="F62" s="48">
        <f>G62/B62*100</f>
        <v>474</v>
      </c>
      <c r="G62" s="46">
        <f>IF(AND(J62&lt;&gt;"",P62&lt;&gt;"",X62&lt;&gt;"",V62&lt;&gt;""),(P62+X62)*4+(J62*9)+(V62*2),"not complete")</f>
        <v>237</v>
      </c>
      <c r="H62" s="49">
        <f t="shared" si="164"/>
        <v>11.85</v>
      </c>
      <c r="I62" s="50">
        <f>J62/B62*100</f>
        <v>50</v>
      </c>
      <c r="J62" s="60">
        <v>25</v>
      </c>
      <c r="K62" s="47">
        <f t="shared" si="165"/>
        <v>35.714285714285715</v>
      </c>
      <c r="L62" s="52">
        <f>M62/B62*100</f>
        <v>8</v>
      </c>
      <c r="M62" s="60">
        <v>4</v>
      </c>
      <c r="N62" s="49">
        <f t="shared" si="166"/>
        <v>20</v>
      </c>
      <c r="O62" s="53">
        <f>P62/B62*100</f>
        <v>6</v>
      </c>
      <c r="P62" s="51">
        <v>3</v>
      </c>
      <c r="Q62" s="54">
        <f t="shared" si="167"/>
        <v>1.153846153846154</v>
      </c>
      <c r="R62" s="55">
        <f>S62/B62*100</f>
        <v>4</v>
      </c>
      <c r="S62" s="51">
        <v>2</v>
      </c>
      <c r="T62" s="49">
        <f t="shared" si="168"/>
        <v>2.2222222222222223</v>
      </c>
      <c r="U62" s="50">
        <f>V62/B62*100</f>
        <v>0</v>
      </c>
      <c r="V62" s="56">
        <v>0</v>
      </c>
      <c r="W62" s="57">
        <f>X62/B62*100</f>
        <v>0</v>
      </c>
      <c r="X62" s="51">
        <v>0</v>
      </c>
      <c r="Y62" s="58">
        <f t="shared" si="169"/>
        <v>0</v>
      </c>
      <c r="Z62" s="59">
        <f>AA62/B62*100</f>
        <v>2</v>
      </c>
      <c r="AA62" s="51">
        <v>1</v>
      </c>
      <c r="AB62" s="47">
        <f t="shared" si="170"/>
        <v>16.666666666666664</v>
      </c>
      <c r="AE62"/>
      <c r="AF62"/>
      <c r="AG62"/>
      <c r="AH62"/>
      <c r="AI62"/>
      <c r="AJ62"/>
      <c r="AK62"/>
      <c r="AL62"/>
      <c r="AM62"/>
    </row>
    <row r="63" spans="1:39" x14ac:dyDescent="0.25">
      <c r="A63" s="43" t="s">
        <v>46</v>
      </c>
      <c r="B63" s="44">
        <v>50</v>
      </c>
      <c r="C63" s="45">
        <f>D63/B63*100</f>
        <v>1011.9999999999999</v>
      </c>
      <c r="D63" s="46">
        <f t="shared" si="161"/>
        <v>506</v>
      </c>
      <c r="E63" s="47">
        <f t="shared" si="162"/>
        <v>6.0238095238095237</v>
      </c>
      <c r="F63" s="48">
        <f>G63/B63*100</f>
        <v>244</v>
      </c>
      <c r="G63" s="46">
        <f>IF(AND(J63&lt;&gt;"",P63&lt;&gt;"",X63&lt;&gt;"",V63&lt;&gt;""),(P63+X63)*4+(J63*9)+(V63*2),"not complete")</f>
        <v>122</v>
      </c>
      <c r="H63" s="49">
        <f t="shared" si="164"/>
        <v>6.1</v>
      </c>
      <c r="I63" s="50">
        <f>J63/B63*100</f>
        <v>20</v>
      </c>
      <c r="J63" s="60">
        <v>10</v>
      </c>
      <c r="K63" s="47">
        <f t="shared" si="165"/>
        <v>14.285714285714285</v>
      </c>
      <c r="L63" s="52">
        <f>M63/B63*100</f>
        <v>2</v>
      </c>
      <c r="M63" s="60">
        <v>1</v>
      </c>
      <c r="N63" s="49">
        <f t="shared" si="166"/>
        <v>5</v>
      </c>
      <c r="O63" s="53">
        <f>P63/B63*100</f>
        <v>6</v>
      </c>
      <c r="P63" s="51">
        <v>3</v>
      </c>
      <c r="Q63" s="54">
        <f t="shared" si="167"/>
        <v>1.153846153846154</v>
      </c>
      <c r="R63" s="55">
        <f>S63/B63*100</f>
        <v>6</v>
      </c>
      <c r="S63" s="51">
        <v>3</v>
      </c>
      <c r="T63" s="49">
        <f t="shared" si="168"/>
        <v>3.3333333333333335</v>
      </c>
      <c r="U63" s="50">
        <f>V63/B63*100</f>
        <v>0</v>
      </c>
      <c r="V63" s="56">
        <v>0</v>
      </c>
      <c r="W63" s="57">
        <f>X63/B63*100</f>
        <v>10</v>
      </c>
      <c r="X63" s="51">
        <v>5</v>
      </c>
      <c r="Y63" s="58">
        <f t="shared" si="169"/>
        <v>10</v>
      </c>
      <c r="Z63" s="59">
        <f>AA63/B63*100</f>
        <v>1.4</v>
      </c>
      <c r="AA63" s="51">
        <v>0.7</v>
      </c>
      <c r="AB63" s="47">
        <f t="shared" si="170"/>
        <v>11.666666666666666</v>
      </c>
      <c r="AE63"/>
      <c r="AF63"/>
      <c r="AG63"/>
      <c r="AH63"/>
      <c r="AI63"/>
      <c r="AJ63"/>
      <c r="AK63"/>
      <c r="AL63"/>
      <c r="AM63"/>
    </row>
    <row r="64" spans="1:39" x14ac:dyDescent="0.25">
      <c r="A64" s="99"/>
      <c r="B64" s="77"/>
      <c r="C64" s="79"/>
      <c r="D64" s="80"/>
      <c r="E64" s="81"/>
      <c r="F64" s="78"/>
      <c r="I64" s="83"/>
      <c r="J64" s="87"/>
      <c r="K64" s="85"/>
      <c r="O64" s="83"/>
      <c r="P64" s="87"/>
      <c r="Q64" s="85"/>
      <c r="U64" s="83"/>
      <c r="V64" s="85"/>
      <c r="Z64" s="83"/>
      <c r="AA64" s="87"/>
      <c r="AB64" s="85"/>
    </row>
    <row r="65" spans="1:39" x14ac:dyDescent="0.25">
      <c r="A65" s="38" t="s">
        <v>47</v>
      </c>
      <c r="B65" s="39"/>
      <c r="C65" s="40"/>
      <c r="D65" s="39"/>
      <c r="E65" s="41"/>
      <c r="F65" s="39"/>
      <c r="G65" s="39"/>
      <c r="H65" s="42"/>
      <c r="I65" s="92"/>
      <c r="J65" s="93"/>
      <c r="K65" s="94"/>
      <c r="L65" s="42"/>
      <c r="M65" s="93"/>
      <c r="N65" s="39"/>
      <c r="O65" s="40"/>
      <c r="P65" s="39"/>
      <c r="Q65" s="41"/>
      <c r="R65" s="39"/>
      <c r="S65" s="95"/>
      <c r="U65" s="83"/>
      <c r="V65" s="85"/>
      <c r="X65"/>
      <c r="Y65"/>
      <c r="Z65" s="96"/>
      <c r="AA65" s="97"/>
      <c r="AB65" s="98"/>
      <c r="AC65"/>
      <c r="AD65"/>
      <c r="AE65"/>
      <c r="AF65"/>
      <c r="AG65"/>
      <c r="AH65"/>
      <c r="AI65"/>
      <c r="AJ65"/>
      <c r="AK65"/>
      <c r="AL65"/>
      <c r="AM65"/>
    </row>
    <row r="66" spans="1:39" x14ac:dyDescent="0.25">
      <c r="A66" s="43" t="s">
        <v>48</v>
      </c>
      <c r="B66" s="44">
        <v>80</v>
      </c>
      <c r="C66" s="45">
        <f t="shared" ref="C66:C85" si="171">D66/B66*100</f>
        <v>1132.5</v>
      </c>
      <c r="D66" s="46">
        <f>IF(AND(J66&lt;&gt;"",P66&lt;&gt;"",X66&lt;&gt;"",V66&lt;&gt;""),(P66+X66)*17+(J66*37)+(V66*8),"not complete")</f>
        <v>906</v>
      </c>
      <c r="E66" s="47">
        <f t="shared" ref="E66:E85" si="172">+(D66/$E$6)*100</f>
        <v>10.785714285714286</v>
      </c>
      <c r="F66" s="48">
        <f t="shared" ref="F66:F85" si="173">G66/B66*100</f>
        <v>271.25</v>
      </c>
      <c r="G66" s="46">
        <f>IF(AND(J66&lt;&gt;"",P66&lt;&gt;"",X66&lt;&gt;"",V66&lt;&gt;""),(P66+X66)*4+(J66*9)+(V66*2),"not complete")</f>
        <v>217</v>
      </c>
      <c r="H66" s="49">
        <f t="shared" ref="H66:H85" si="174">+(G66/$H$6)*100</f>
        <v>10.85</v>
      </c>
      <c r="I66" s="50">
        <f t="shared" ref="I66:I85" si="175">J66/B66*100</f>
        <v>13.750000000000002</v>
      </c>
      <c r="J66" s="51">
        <v>11</v>
      </c>
      <c r="K66" s="47">
        <f t="shared" ref="K66:K85" si="176">+(J66/$K$6)*100</f>
        <v>15.714285714285714</v>
      </c>
      <c r="L66" s="52">
        <f t="shared" ref="L66:L85" si="177">M66/B66*100</f>
        <v>3.75</v>
      </c>
      <c r="M66" s="51">
        <v>3</v>
      </c>
      <c r="N66" s="49">
        <f t="shared" ref="N66:N85" si="178">+(M66/$N$6)*100</f>
        <v>15</v>
      </c>
      <c r="O66" s="53">
        <f t="shared" ref="O66:O85" si="179">P66/B66*100</f>
        <v>31.25</v>
      </c>
      <c r="P66" s="51">
        <v>25</v>
      </c>
      <c r="Q66" s="54">
        <f t="shared" ref="Q66:Q85" si="180">+(P66/$Q$6)*100</f>
        <v>9.6153846153846168</v>
      </c>
      <c r="R66" s="55">
        <f t="shared" ref="R66:R85" si="181">S66/B66*100</f>
        <v>11.25</v>
      </c>
      <c r="S66" s="51">
        <v>9</v>
      </c>
      <c r="T66" s="49">
        <f t="shared" ref="T66:T85" si="182">+(S66/$T$6)*100</f>
        <v>10</v>
      </c>
      <c r="U66" s="50">
        <f t="shared" ref="U66:U85" si="183">V66/B66*100</f>
        <v>6.25</v>
      </c>
      <c r="V66" s="56">
        <v>5</v>
      </c>
      <c r="W66" s="57">
        <f t="shared" ref="W66:W85" si="184">X66/B66*100</f>
        <v>2.5</v>
      </c>
      <c r="X66" s="51">
        <v>2</v>
      </c>
      <c r="Y66" s="58">
        <f t="shared" ref="Y66:Y85" si="185">+(X66/$Y$6)*100</f>
        <v>4</v>
      </c>
      <c r="Z66" s="59">
        <f t="shared" ref="Z66:Z85" si="186">AA66/B66*100</f>
        <v>0.375</v>
      </c>
      <c r="AA66" s="51">
        <v>0.3</v>
      </c>
      <c r="AB66" s="47">
        <f t="shared" ref="AB66:AB85" si="187">(AA66/$AB$6)*100</f>
        <v>5</v>
      </c>
      <c r="AE66"/>
      <c r="AF66"/>
      <c r="AG66"/>
      <c r="AH66"/>
      <c r="AI66"/>
      <c r="AJ66"/>
      <c r="AK66"/>
      <c r="AL66"/>
      <c r="AM66"/>
    </row>
    <row r="67" spans="1:39" x14ac:dyDescent="0.25">
      <c r="A67" s="104" t="s">
        <v>49</v>
      </c>
      <c r="B67" s="44">
        <v>153.65</v>
      </c>
      <c r="C67" s="45">
        <f t="shared" si="171"/>
        <v>791.22225837943392</v>
      </c>
      <c r="D67" s="46">
        <f t="shared" ref="D67:D85" si="188">IF(AND(J67&lt;&gt;"",P67&lt;&gt;"",X67&lt;&gt;"",V67&lt;&gt;""),(P67+X67)*17+(J67*37)+(V67*8),"not complete")</f>
        <v>1215.7130000000002</v>
      </c>
      <c r="E67" s="47">
        <f t="shared" si="172"/>
        <v>14.472773809523812</v>
      </c>
      <c r="F67" s="48">
        <f t="shared" si="173"/>
        <v>187.33550276602668</v>
      </c>
      <c r="G67" s="46">
        <f t="shared" ref="G67:G85" si="189">IF(AND(J67&lt;&gt;"",P67&lt;&gt;"",X67&lt;&gt;"",V67&lt;&gt;""),(P67+X67)*4+(J67*9)+(V67*2),"not complete")</f>
        <v>287.84100000000001</v>
      </c>
      <c r="H67" s="49">
        <f t="shared" si="174"/>
        <v>14.392050000000001</v>
      </c>
      <c r="I67" s="50">
        <f t="shared" si="175"/>
        <v>3.9629027009437032</v>
      </c>
      <c r="J67" s="51">
        <v>6.0890000000000004</v>
      </c>
      <c r="K67" s="47">
        <f t="shared" si="176"/>
        <v>8.6985714285714284</v>
      </c>
      <c r="L67" s="52">
        <f t="shared" si="177"/>
        <v>2.6814188089814515</v>
      </c>
      <c r="M67" s="51">
        <v>4.12</v>
      </c>
      <c r="N67" s="49">
        <f t="shared" si="178"/>
        <v>20.6</v>
      </c>
      <c r="O67" s="53">
        <f t="shared" si="179"/>
        <v>34.767328343638141</v>
      </c>
      <c r="P67" s="51">
        <v>53.42</v>
      </c>
      <c r="Q67" s="54">
        <f t="shared" si="180"/>
        <v>20.546153846153846</v>
      </c>
      <c r="R67" s="55">
        <f t="shared" si="181"/>
        <v>25.590628050764725</v>
      </c>
      <c r="S67" s="51">
        <v>39.32</v>
      </c>
      <c r="T67" s="49">
        <f t="shared" si="182"/>
        <v>43.68888888888889</v>
      </c>
      <c r="U67" s="50">
        <f t="shared" si="183"/>
        <v>0</v>
      </c>
      <c r="V67" s="56">
        <v>0</v>
      </c>
      <c r="W67" s="57">
        <f t="shared" si="184"/>
        <v>3.1500162707452</v>
      </c>
      <c r="X67" s="51">
        <v>4.84</v>
      </c>
      <c r="Y67" s="58">
        <f t="shared" si="185"/>
        <v>9.68</v>
      </c>
      <c r="Z67" s="59">
        <f t="shared" si="186"/>
        <v>0.19199479336153594</v>
      </c>
      <c r="AA67" s="51">
        <v>0.29499999999999998</v>
      </c>
      <c r="AB67" s="47">
        <f t="shared" si="187"/>
        <v>4.9166666666666661</v>
      </c>
      <c r="AE67"/>
      <c r="AF67"/>
      <c r="AG67"/>
      <c r="AH67"/>
      <c r="AI67"/>
      <c r="AJ67"/>
      <c r="AK67"/>
      <c r="AL67"/>
      <c r="AM67"/>
    </row>
    <row r="68" spans="1:39" x14ac:dyDescent="0.25">
      <c r="A68" s="104" t="s">
        <v>50</v>
      </c>
      <c r="B68" s="44">
        <v>151.29</v>
      </c>
      <c r="C68" s="45">
        <f t="shared" si="171"/>
        <v>776.36261484566069</v>
      </c>
      <c r="D68" s="46">
        <f t="shared" si="188"/>
        <v>1174.559</v>
      </c>
      <c r="E68" s="47">
        <f t="shared" si="172"/>
        <v>13.982845238095237</v>
      </c>
      <c r="F68" s="48">
        <f t="shared" si="173"/>
        <v>184.31687487606584</v>
      </c>
      <c r="G68" s="46">
        <f t="shared" si="189"/>
        <v>278.85300000000001</v>
      </c>
      <c r="H68" s="49">
        <f t="shared" si="174"/>
        <v>13.94265</v>
      </c>
      <c r="I68" s="50">
        <f t="shared" si="175"/>
        <v>5.3995637517350783</v>
      </c>
      <c r="J68" s="51">
        <v>8.1690000000000005</v>
      </c>
      <c r="K68" s="47">
        <f t="shared" si="176"/>
        <v>11.670000000000002</v>
      </c>
      <c r="L68" s="52">
        <f t="shared" si="177"/>
        <v>3.9394540286866286</v>
      </c>
      <c r="M68" s="51">
        <v>5.96</v>
      </c>
      <c r="N68" s="49">
        <f t="shared" si="178"/>
        <v>29.799999999999997</v>
      </c>
      <c r="O68" s="53">
        <f t="shared" si="179"/>
        <v>30.00859276885452</v>
      </c>
      <c r="P68" s="51">
        <v>45.4</v>
      </c>
      <c r="Q68" s="54">
        <f t="shared" si="180"/>
        <v>17.46153846153846</v>
      </c>
      <c r="R68" s="55">
        <f t="shared" si="181"/>
        <v>27.503470156652789</v>
      </c>
      <c r="S68" s="51">
        <v>41.61</v>
      </c>
      <c r="T68" s="49">
        <f t="shared" si="182"/>
        <v>46.233333333333334</v>
      </c>
      <c r="U68" s="50">
        <f t="shared" si="183"/>
        <v>0.46929737590058829</v>
      </c>
      <c r="V68" s="56">
        <v>0.71</v>
      </c>
      <c r="W68" s="57">
        <f t="shared" si="184"/>
        <v>3.6869588208077211</v>
      </c>
      <c r="X68" s="51">
        <v>5.5780000000000003</v>
      </c>
      <c r="Y68" s="58">
        <f t="shared" si="185"/>
        <v>11.156000000000001</v>
      </c>
      <c r="Z68" s="59">
        <f t="shared" si="186"/>
        <v>0.23266574129155926</v>
      </c>
      <c r="AA68" s="51">
        <v>0.35199999999999998</v>
      </c>
      <c r="AB68" s="47">
        <f t="shared" si="187"/>
        <v>5.8666666666666663</v>
      </c>
      <c r="AE68"/>
      <c r="AF68"/>
      <c r="AG68"/>
      <c r="AH68"/>
      <c r="AI68"/>
      <c r="AJ68"/>
      <c r="AK68"/>
      <c r="AL68"/>
      <c r="AM68"/>
    </row>
    <row r="69" spans="1:39" x14ac:dyDescent="0.25">
      <c r="A69" s="104" t="s">
        <v>51</v>
      </c>
      <c r="B69" s="44">
        <v>149.81</v>
      </c>
      <c r="C69" s="45">
        <f t="shared" si="171"/>
        <v>640.6334690608104</v>
      </c>
      <c r="D69" s="46">
        <f t="shared" si="188"/>
        <v>959.73300000000006</v>
      </c>
      <c r="E69" s="47">
        <f t="shared" si="172"/>
        <v>11.425392857142857</v>
      </c>
      <c r="F69" s="48">
        <f t="shared" si="173"/>
        <v>151.60603431012615</v>
      </c>
      <c r="G69" s="46">
        <f t="shared" si="189"/>
        <v>227.12100000000001</v>
      </c>
      <c r="H69" s="49">
        <f t="shared" si="174"/>
        <v>11.356050000000002</v>
      </c>
      <c r="I69" s="50">
        <f t="shared" si="175"/>
        <v>2.7695080435217942</v>
      </c>
      <c r="J69" s="51">
        <v>4.149</v>
      </c>
      <c r="K69" s="47">
        <f t="shared" si="176"/>
        <v>5.927142857142857</v>
      </c>
      <c r="L69" s="52">
        <f t="shared" si="177"/>
        <v>1.842333622588612</v>
      </c>
      <c r="M69" s="51">
        <v>2.76</v>
      </c>
      <c r="N69" s="49">
        <f t="shared" si="178"/>
        <v>13.799999999999999</v>
      </c>
      <c r="O69" s="53">
        <f t="shared" si="179"/>
        <v>28.63160002670049</v>
      </c>
      <c r="P69" s="51">
        <v>42.893000000000001</v>
      </c>
      <c r="Q69" s="54">
        <f t="shared" si="180"/>
        <v>16.497307692307693</v>
      </c>
      <c r="R69" s="55">
        <f t="shared" si="181"/>
        <v>25.677191108737734</v>
      </c>
      <c r="S69" s="51">
        <v>38.466999999999999</v>
      </c>
      <c r="T69" s="49">
        <f t="shared" si="182"/>
        <v>42.74111111111111</v>
      </c>
      <c r="U69" s="50">
        <f t="shared" si="183"/>
        <v>0.460583405647153</v>
      </c>
      <c r="V69" s="56">
        <v>0.69</v>
      </c>
      <c r="W69" s="57">
        <f t="shared" si="184"/>
        <v>2.8082237500834388</v>
      </c>
      <c r="X69" s="51">
        <v>4.2069999999999999</v>
      </c>
      <c r="Y69" s="58">
        <f t="shared" si="185"/>
        <v>8.4139999999999997</v>
      </c>
      <c r="Z69" s="59">
        <f t="shared" si="186"/>
        <v>0.11681463186703157</v>
      </c>
      <c r="AA69" s="51">
        <v>0.17499999999999999</v>
      </c>
      <c r="AB69" s="47">
        <f t="shared" si="187"/>
        <v>2.9166666666666665</v>
      </c>
      <c r="AE69"/>
      <c r="AF69"/>
      <c r="AG69"/>
      <c r="AH69"/>
      <c r="AI69"/>
      <c r="AJ69"/>
      <c r="AK69"/>
      <c r="AL69"/>
      <c r="AM69"/>
    </row>
    <row r="70" spans="1:39" s="107" customFormat="1" x14ac:dyDescent="0.25">
      <c r="A70" s="104" t="s">
        <v>130</v>
      </c>
      <c r="B70" s="109">
        <v>62</v>
      </c>
      <c r="C70" s="110">
        <f t="shared" si="171"/>
        <v>684.69354838709683</v>
      </c>
      <c r="D70" s="111">
        <f t="shared" ref="D70" si="190">IF(AND(J70&lt;&gt;"",P70&lt;&gt;"",X70&lt;&gt;"",V70&lt;&gt;""),(P70+X70)*17+(J70*37)+(V70*8),"not complete")</f>
        <v>424.51000000000005</v>
      </c>
      <c r="E70" s="112">
        <f t="shared" ref="E70" si="191">+(D70/$E$6)*100</f>
        <v>5.0536904761904768</v>
      </c>
      <c r="F70" s="113">
        <f t="shared" si="173"/>
        <v>162.22580645161293</v>
      </c>
      <c r="G70" s="111">
        <f t="shared" ref="G70" si="192">IF(AND(J70&lt;&gt;"",P70&lt;&gt;"",X70&lt;&gt;"",V70&lt;&gt;""),(P70+X70)*4+(J70*9)+(V70*2),"not complete")</f>
        <v>100.58000000000001</v>
      </c>
      <c r="H70" s="114">
        <f t="shared" ref="H70" si="193">+(G70/$H$6)*100</f>
        <v>5.0290000000000008</v>
      </c>
      <c r="I70" s="115">
        <f t="shared" si="175"/>
        <v>3.774193548387097</v>
      </c>
      <c r="J70" s="116">
        <v>2.34</v>
      </c>
      <c r="K70" s="112">
        <f t="shared" ref="K70" si="194">+(J70/$K$6)*100</f>
        <v>3.3428571428571425</v>
      </c>
      <c r="L70" s="117">
        <f t="shared" si="177"/>
        <v>2.5161290322580645</v>
      </c>
      <c r="M70" s="116">
        <v>1.56</v>
      </c>
      <c r="N70" s="114">
        <f t="shared" ref="N70" si="195">+(M70/$N$6)*100</f>
        <v>7.8</v>
      </c>
      <c r="O70" s="118">
        <f t="shared" si="179"/>
        <v>28.161290322580644</v>
      </c>
      <c r="P70" s="116">
        <v>17.46</v>
      </c>
      <c r="Q70" s="119">
        <f t="shared" ref="Q70" si="196">+(P70/$Q$6)*100</f>
        <v>6.7153846153846164</v>
      </c>
      <c r="R70" s="120">
        <f t="shared" si="181"/>
        <v>21.596774193548388</v>
      </c>
      <c r="S70" s="116">
        <v>13.39</v>
      </c>
      <c r="T70" s="114">
        <f t="shared" ref="T70" si="197">+(S70/$T$6)*100</f>
        <v>14.877777777777778</v>
      </c>
      <c r="U70" s="115">
        <f t="shared" si="183"/>
        <v>9.6774193548387094E-2</v>
      </c>
      <c r="V70" s="121">
        <v>0.06</v>
      </c>
      <c r="W70" s="122">
        <f t="shared" si="184"/>
        <v>3.8548387096774195</v>
      </c>
      <c r="X70" s="116">
        <v>2.39</v>
      </c>
      <c r="Y70" s="123">
        <f t="shared" ref="Y70" si="198">+(X70/$Y$6)*100</f>
        <v>4.78</v>
      </c>
      <c r="Z70" s="124">
        <f t="shared" si="186"/>
        <v>0.1274193548387097</v>
      </c>
      <c r="AA70" s="116">
        <v>7.9000000000000001E-2</v>
      </c>
      <c r="AB70" s="112">
        <f t="shared" ref="AB70" si="199">(AA70/$AB$6)*100</f>
        <v>1.3166666666666667</v>
      </c>
      <c r="AC70" s="108"/>
      <c r="AD70" s="108"/>
    </row>
    <row r="71" spans="1:39" x14ac:dyDescent="0.25">
      <c r="A71" s="105" t="s">
        <v>52</v>
      </c>
      <c r="B71" s="44">
        <v>173.08</v>
      </c>
      <c r="C71" s="45">
        <f t="shared" si="171"/>
        <v>501.19482320314307</v>
      </c>
      <c r="D71" s="46">
        <f t="shared" si="188"/>
        <v>867.46800000000007</v>
      </c>
      <c r="E71" s="47">
        <f t="shared" si="172"/>
        <v>10.327000000000002</v>
      </c>
      <c r="F71" s="48">
        <f t="shared" si="173"/>
        <v>118.68269008550958</v>
      </c>
      <c r="G71" s="46">
        <f t="shared" si="189"/>
        <v>205.416</v>
      </c>
      <c r="H71" s="49">
        <f t="shared" si="174"/>
        <v>10.270799999999999</v>
      </c>
      <c r="I71" s="50">
        <f t="shared" si="175"/>
        <v>2.4127571065403282</v>
      </c>
      <c r="J71" s="51">
        <v>4.1760000000000002</v>
      </c>
      <c r="K71" s="47">
        <f t="shared" si="176"/>
        <v>5.9657142857142862</v>
      </c>
      <c r="L71" s="52">
        <f t="shared" si="177"/>
        <v>1.6004159926045758</v>
      </c>
      <c r="M71" s="51">
        <v>2.77</v>
      </c>
      <c r="N71" s="49">
        <f t="shared" si="178"/>
        <v>13.850000000000001</v>
      </c>
      <c r="O71" s="53">
        <f t="shared" si="179"/>
        <v>20.835451814189966</v>
      </c>
      <c r="P71" s="51">
        <v>36.061999999999998</v>
      </c>
      <c r="Q71" s="54">
        <f t="shared" si="180"/>
        <v>13.87</v>
      </c>
      <c r="R71" s="55">
        <f t="shared" si="181"/>
        <v>17.685463369540095</v>
      </c>
      <c r="S71" s="51">
        <v>30.61</v>
      </c>
      <c r="T71" s="49">
        <f t="shared" si="182"/>
        <v>34.011111111111106</v>
      </c>
      <c r="U71" s="50">
        <f t="shared" si="183"/>
        <v>0.3813265541945921</v>
      </c>
      <c r="V71" s="56">
        <v>0.66</v>
      </c>
      <c r="W71" s="57">
        <f t="shared" si="184"/>
        <v>3.2158539403743926</v>
      </c>
      <c r="X71" s="51">
        <v>5.5659999999999998</v>
      </c>
      <c r="Y71" s="58">
        <f t="shared" si="185"/>
        <v>11.132</v>
      </c>
      <c r="Z71" s="59">
        <f t="shared" si="186"/>
        <v>0.20626299976889295</v>
      </c>
      <c r="AA71" s="51">
        <v>0.35699999999999998</v>
      </c>
      <c r="AB71" s="47">
        <f t="shared" si="187"/>
        <v>5.9499999999999993</v>
      </c>
      <c r="AE71"/>
      <c r="AF71"/>
      <c r="AG71"/>
      <c r="AH71"/>
      <c r="AI71"/>
      <c r="AJ71"/>
      <c r="AK71"/>
      <c r="AL71"/>
      <c r="AM71"/>
    </row>
    <row r="72" spans="1:39" x14ac:dyDescent="0.25">
      <c r="A72" s="105" t="s">
        <v>53</v>
      </c>
      <c r="B72" s="44">
        <v>276.97000000000003</v>
      </c>
      <c r="C72" s="45">
        <f t="shared" si="171"/>
        <v>501.1936310791782</v>
      </c>
      <c r="D72" s="46">
        <f t="shared" si="188"/>
        <v>1388.1559999999999</v>
      </c>
      <c r="E72" s="47">
        <f t="shared" si="172"/>
        <v>16.525666666666666</v>
      </c>
      <c r="F72" s="48">
        <f t="shared" si="173"/>
        <v>118.68252879373216</v>
      </c>
      <c r="G72" s="46">
        <f t="shared" si="189"/>
        <v>328.71499999999997</v>
      </c>
      <c r="H72" s="49">
        <f t="shared" si="174"/>
        <v>16.435749999999999</v>
      </c>
      <c r="I72" s="50">
        <f t="shared" si="175"/>
        <v>2.4128967036141096</v>
      </c>
      <c r="J72" s="51">
        <v>6.6829999999999998</v>
      </c>
      <c r="K72" s="47">
        <f t="shared" si="176"/>
        <v>9.5471428571428572</v>
      </c>
      <c r="L72" s="52">
        <f t="shared" si="177"/>
        <v>1.599451204101527</v>
      </c>
      <c r="M72" s="51">
        <v>4.43</v>
      </c>
      <c r="N72" s="49">
        <f t="shared" si="178"/>
        <v>22.15</v>
      </c>
      <c r="O72" s="53">
        <f t="shared" si="179"/>
        <v>20.834747445571722</v>
      </c>
      <c r="P72" s="51">
        <v>57.706000000000003</v>
      </c>
      <c r="Q72" s="54">
        <f t="shared" si="180"/>
        <v>22.194615384615386</v>
      </c>
      <c r="R72" s="55">
        <f t="shared" si="181"/>
        <v>17.687836227750296</v>
      </c>
      <c r="S72" s="51">
        <v>48.99</v>
      </c>
      <c r="T72" s="49">
        <f t="shared" si="182"/>
        <v>54.433333333333337</v>
      </c>
      <c r="U72" s="50">
        <f t="shared" si="183"/>
        <v>0.38199082933169659</v>
      </c>
      <c r="V72" s="56">
        <v>1.0580000000000001</v>
      </c>
      <c r="W72" s="57">
        <f t="shared" si="184"/>
        <v>3.2158717550637248</v>
      </c>
      <c r="X72" s="51">
        <v>8.907</v>
      </c>
      <c r="Y72" s="58">
        <f t="shared" si="185"/>
        <v>17.814</v>
      </c>
      <c r="Z72" s="59">
        <f t="shared" si="186"/>
        <v>0.20652056179369604</v>
      </c>
      <c r="AA72" s="51">
        <v>0.57199999999999995</v>
      </c>
      <c r="AB72" s="47">
        <f t="shared" si="187"/>
        <v>9.5333333333333332</v>
      </c>
      <c r="AE72"/>
      <c r="AF72"/>
      <c r="AG72"/>
      <c r="AH72"/>
      <c r="AI72"/>
      <c r="AJ72"/>
      <c r="AK72"/>
      <c r="AL72"/>
      <c r="AM72"/>
    </row>
    <row r="73" spans="1:39" x14ac:dyDescent="0.25">
      <c r="A73" s="105" t="s">
        <v>54</v>
      </c>
      <c r="B73" s="44">
        <v>173.13</v>
      </c>
      <c r="C73" s="45">
        <f t="shared" si="171"/>
        <v>496.26696701900306</v>
      </c>
      <c r="D73" s="46">
        <f t="shared" si="188"/>
        <v>859.18700000000001</v>
      </c>
      <c r="E73" s="47">
        <f t="shared" si="172"/>
        <v>10.228416666666666</v>
      </c>
      <c r="F73" s="48">
        <f t="shared" si="173"/>
        <v>117.41408190377174</v>
      </c>
      <c r="G73" s="46">
        <f t="shared" si="189"/>
        <v>203.279</v>
      </c>
      <c r="H73" s="49">
        <f t="shared" si="174"/>
        <v>10.16395</v>
      </c>
      <c r="I73" s="50">
        <f t="shared" si="175"/>
        <v>2.1943048576214408</v>
      </c>
      <c r="J73" s="51">
        <v>3.7989999999999999</v>
      </c>
      <c r="K73" s="47">
        <f t="shared" si="176"/>
        <v>5.427142857142857</v>
      </c>
      <c r="L73" s="52">
        <f t="shared" si="177"/>
        <v>1.461329636689193</v>
      </c>
      <c r="M73" s="51">
        <v>2.5299999999999998</v>
      </c>
      <c r="N73" s="49">
        <f t="shared" si="178"/>
        <v>12.65</v>
      </c>
      <c r="O73" s="53">
        <f t="shared" si="179"/>
        <v>21.474036850921273</v>
      </c>
      <c r="P73" s="51">
        <v>37.177999999999997</v>
      </c>
      <c r="Q73" s="54">
        <f t="shared" si="180"/>
        <v>14.299230769230768</v>
      </c>
      <c r="R73" s="55">
        <f t="shared" si="181"/>
        <v>19.533298677294518</v>
      </c>
      <c r="S73" s="51">
        <v>33.817999999999998</v>
      </c>
      <c r="T73" s="49">
        <f t="shared" si="182"/>
        <v>37.575555555555553</v>
      </c>
      <c r="U73" s="50">
        <f t="shared" si="183"/>
        <v>0</v>
      </c>
      <c r="V73" s="56">
        <v>0</v>
      </c>
      <c r="W73" s="57">
        <f t="shared" si="184"/>
        <v>2.9422976953734192</v>
      </c>
      <c r="X73" s="51">
        <v>5.0940000000000003</v>
      </c>
      <c r="Y73" s="58">
        <f t="shared" si="185"/>
        <v>10.188000000000001</v>
      </c>
      <c r="Z73" s="59">
        <f t="shared" si="186"/>
        <v>0.1037948362502166</v>
      </c>
      <c r="AA73" s="51">
        <v>0.1797</v>
      </c>
      <c r="AB73" s="47">
        <f t="shared" si="187"/>
        <v>2.9950000000000001</v>
      </c>
      <c r="AE73"/>
      <c r="AF73"/>
      <c r="AG73"/>
      <c r="AH73"/>
      <c r="AI73"/>
      <c r="AJ73"/>
      <c r="AK73"/>
      <c r="AL73"/>
      <c r="AM73"/>
    </row>
    <row r="74" spans="1:39" x14ac:dyDescent="0.25">
      <c r="A74" s="105" t="s">
        <v>55</v>
      </c>
      <c r="B74" s="44">
        <v>277.04000000000002</v>
      </c>
      <c r="C74" s="45">
        <f t="shared" si="171"/>
        <v>496.25938492636436</v>
      </c>
      <c r="D74" s="46">
        <f t="shared" si="188"/>
        <v>1374.837</v>
      </c>
      <c r="E74" s="47">
        <f t="shared" si="172"/>
        <v>16.367107142857144</v>
      </c>
      <c r="F74" s="48">
        <f t="shared" si="173"/>
        <v>117.41228703436326</v>
      </c>
      <c r="G74" s="46">
        <f t="shared" si="189"/>
        <v>325.279</v>
      </c>
      <c r="H74" s="49">
        <f t="shared" si="174"/>
        <v>16.263949999999998</v>
      </c>
      <c r="I74" s="50">
        <f t="shared" si="175"/>
        <v>2.1942679757435748</v>
      </c>
      <c r="J74" s="51">
        <v>6.0789999999999997</v>
      </c>
      <c r="K74" s="47">
        <f t="shared" si="176"/>
        <v>8.6842857142857142</v>
      </c>
      <c r="L74" s="52">
        <f t="shared" si="177"/>
        <v>1.4636875541438059</v>
      </c>
      <c r="M74" s="51">
        <v>4.0549999999999997</v>
      </c>
      <c r="N74" s="49">
        <f t="shared" si="178"/>
        <v>20.274999999999999</v>
      </c>
      <c r="O74" s="53">
        <f t="shared" si="179"/>
        <v>21.473433439214553</v>
      </c>
      <c r="P74" s="51">
        <v>59.49</v>
      </c>
      <c r="Q74" s="54">
        <f t="shared" si="180"/>
        <v>22.880769230769232</v>
      </c>
      <c r="R74" s="55">
        <f t="shared" si="181"/>
        <v>19.531475599191449</v>
      </c>
      <c r="S74" s="51">
        <v>54.11</v>
      </c>
      <c r="T74" s="49">
        <f t="shared" si="182"/>
        <v>60.12222222222222</v>
      </c>
      <c r="U74" s="50">
        <f t="shared" si="183"/>
        <v>0</v>
      </c>
      <c r="V74" s="56">
        <v>0</v>
      </c>
      <c r="W74" s="57">
        <f t="shared" si="184"/>
        <v>2.9425353739532194</v>
      </c>
      <c r="X74" s="51">
        <v>8.1519999999999992</v>
      </c>
      <c r="Y74" s="58">
        <f t="shared" si="185"/>
        <v>16.303999999999998</v>
      </c>
      <c r="Z74" s="59">
        <f t="shared" si="186"/>
        <v>0.10395610742131099</v>
      </c>
      <c r="AA74" s="51">
        <v>0.28799999999999998</v>
      </c>
      <c r="AB74" s="47">
        <f t="shared" si="187"/>
        <v>4.8</v>
      </c>
      <c r="AE74"/>
      <c r="AF74"/>
      <c r="AG74"/>
      <c r="AH74"/>
      <c r="AI74"/>
      <c r="AJ74"/>
      <c r="AK74"/>
      <c r="AL74"/>
      <c r="AM74"/>
    </row>
    <row r="75" spans="1:39" x14ac:dyDescent="0.25">
      <c r="A75" s="105" t="s">
        <v>56</v>
      </c>
      <c r="B75" s="44">
        <v>172.65</v>
      </c>
      <c r="C75" s="45">
        <f t="shared" si="171"/>
        <v>498.12800463365187</v>
      </c>
      <c r="D75" s="46">
        <f t="shared" si="188"/>
        <v>860.01799999999992</v>
      </c>
      <c r="E75" s="47">
        <f t="shared" si="172"/>
        <v>10.238309523809523</v>
      </c>
      <c r="F75" s="48">
        <f t="shared" si="173"/>
        <v>117.86041123660584</v>
      </c>
      <c r="G75" s="46">
        <f t="shared" si="189"/>
        <v>203.48599999999999</v>
      </c>
      <c r="H75" s="49">
        <f t="shared" si="174"/>
        <v>10.174300000000001</v>
      </c>
      <c r="I75" s="50">
        <f t="shared" si="175"/>
        <v>2.2229944975383722</v>
      </c>
      <c r="J75" s="51">
        <v>3.8380000000000001</v>
      </c>
      <c r="K75" s="47">
        <f t="shared" si="176"/>
        <v>5.4828571428571431</v>
      </c>
      <c r="L75" s="52">
        <f t="shared" si="177"/>
        <v>1.4653924123950188</v>
      </c>
      <c r="M75" s="51">
        <v>2.5299999999999998</v>
      </c>
      <c r="N75" s="49">
        <f t="shared" si="178"/>
        <v>12.65</v>
      </c>
      <c r="O75" s="53">
        <f t="shared" si="179"/>
        <v>21.536634810309874</v>
      </c>
      <c r="P75" s="51">
        <v>37.183</v>
      </c>
      <c r="Q75" s="54">
        <f t="shared" si="180"/>
        <v>14.301153846153847</v>
      </c>
      <c r="R75" s="55">
        <f t="shared" si="181"/>
        <v>19.362872864176079</v>
      </c>
      <c r="S75" s="51">
        <v>33.43</v>
      </c>
      <c r="T75" s="49">
        <f t="shared" si="182"/>
        <v>37.144444444444446</v>
      </c>
      <c r="U75" s="50">
        <f t="shared" si="183"/>
        <v>0</v>
      </c>
      <c r="V75" s="56">
        <v>0</v>
      </c>
      <c r="W75" s="57">
        <f t="shared" si="184"/>
        <v>2.926730379380249</v>
      </c>
      <c r="X75" s="51">
        <v>5.0529999999999999</v>
      </c>
      <c r="Y75" s="58">
        <f t="shared" si="185"/>
        <v>10.106</v>
      </c>
      <c r="Z75" s="59">
        <f t="shared" si="186"/>
        <v>0.1030987547060527</v>
      </c>
      <c r="AA75" s="51">
        <v>0.17799999999999999</v>
      </c>
      <c r="AB75" s="47">
        <f t="shared" si="187"/>
        <v>2.9666666666666663</v>
      </c>
      <c r="AE75"/>
      <c r="AF75"/>
      <c r="AG75"/>
      <c r="AH75"/>
      <c r="AI75"/>
      <c r="AJ75"/>
      <c r="AK75"/>
      <c r="AL75"/>
      <c r="AM75"/>
    </row>
    <row r="76" spans="1:39" x14ac:dyDescent="0.25">
      <c r="A76" s="105" t="s">
        <v>57</v>
      </c>
      <c r="B76" s="44">
        <v>276.27999999999997</v>
      </c>
      <c r="C76" s="45">
        <f t="shared" si="171"/>
        <v>498.13703489213844</v>
      </c>
      <c r="D76" s="46">
        <f t="shared" si="188"/>
        <v>1376.2529999999999</v>
      </c>
      <c r="E76" s="47">
        <f t="shared" si="172"/>
        <v>16.383964285714285</v>
      </c>
      <c r="F76" s="48">
        <f t="shared" si="173"/>
        <v>117.862675546547</v>
      </c>
      <c r="G76" s="46">
        <f t="shared" si="189"/>
        <v>325.63099999999997</v>
      </c>
      <c r="H76" s="49">
        <f t="shared" si="174"/>
        <v>16.281549999999996</v>
      </c>
      <c r="I76" s="50">
        <f t="shared" si="175"/>
        <v>2.2234689445490083</v>
      </c>
      <c r="J76" s="51">
        <v>6.1429999999999998</v>
      </c>
      <c r="K76" s="47">
        <f t="shared" si="176"/>
        <v>8.7757142857142849</v>
      </c>
      <c r="L76" s="52">
        <f t="shared" si="177"/>
        <v>1.467713913421167</v>
      </c>
      <c r="M76" s="51">
        <v>4.0549999999999997</v>
      </c>
      <c r="N76" s="49">
        <f t="shared" si="178"/>
        <v>20.274999999999999</v>
      </c>
      <c r="O76" s="53">
        <f t="shared" si="179"/>
        <v>21.535760822354135</v>
      </c>
      <c r="P76" s="51">
        <v>59.499000000000002</v>
      </c>
      <c r="Q76" s="54">
        <f t="shared" si="180"/>
        <v>22.884230769230772</v>
      </c>
      <c r="R76" s="55">
        <f t="shared" si="181"/>
        <v>19.360069494715507</v>
      </c>
      <c r="S76" s="51">
        <v>53.488</v>
      </c>
      <c r="T76" s="49">
        <f t="shared" si="182"/>
        <v>59.431111111111115</v>
      </c>
      <c r="U76" s="50">
        <f t="shared" si="183"/>
        <v>0</v>
      </c>
      <c r="V76" s="56">
        <v>0</v>
      </c>
      <c r="W76" s="57">
        <f t="shared" si="184"/>
        <v>2.9271029390473435</v>
      </c>
      <c r="X76" s="51">
        <v>8.0869999999999997</v>
      </c>
      <c r="Y76" s="58">
        <f t="shared" si="185"/>
        <v>16.173999999999999</v>
      </c>
      <c r="Z76" s="59">
        <f t="shared" si="186"/>
        <v>0.10279426668597076</v>
      </c>
      <c r="AA76" s="51">
        <v>0.28399999999999997</v>
      </c>
      <c r="AB76" s="47">
        <f t="shared" si="187"/>
        <v>4.7333333333333334</v>
      </c>
      <c r="AE76"/>
      <c r="AF76"/>
      <c r="AG76"/>
      <c r="AH76"/>
      <c r="AI76"/>
      <c r="AJ76"/>
      <c r="AK76"/>
      <c r="AL76"/>
      <c r="AM76"/>
    </row>
    <row r="77" spans="1:39" x14ac:dyDescent="0.25">
      <c r="A77" s="43" t="s">
        <v>58</v>
      </c>
      <c r="B77" s="44">
        <v>80</v>
      </c>
      <c r="C77" s="45">
        <f t="shared" si="171"/>
        <v>1248.125</v>
      </c>
      <c r="D77" s="46">
        <f t="shared" si="188"/>
        <v>998.5</v>
      </c>
      <c r="E77" s="47">
        <f t="shared" si="172"/>
        <v>11.886904761904763</v>
      </c>
      <c r="F77" s="48">
        <f t="shared" si="173"/>
        <v>298</v>
      </c>
      <c r="G77" s="46">
        <f t="shared" si="189"/>
        <v>238.4</v>
      </c>
      <c r="H77" s="49">
        <f t="shared" si="174"/>
        <v>11.92</v>
      </c>
      <c r="I77" s="50">
        <f t="shared" si="175"/>
        <v>13.750000000000002</v>
      </c>
      <c r="J77" s="60">
        <v>11</v>
      </c>
      <c r="K77" s="47">
        <f t="shared" si="176"/>
        <v>15.714285714285714</v>
      </c>
      <c r="L77" s="52">
        <f t="shared" si="177"/>
        <v>3.75</v>
      </c>
      <c r="M77" s="60">
        <v>3</v>
      </c>
      <c r="N77" s="49">
        <f t="shared" si="178"/>
        <v>15</v>
      </c>
      <c r="O77" s="53">
        <f t="shared" si="179"/>
        <v>40</v>
      </c>
      <c r="P77" s="51">
        <v>32</v>
      </c>
      <c r="Q77" s="54">
        <f t="shared" si="180"/>
        <v>12.307692307692308</v>
      </c>
      <c r="R77" s="55">
        <f t="shared" si="181"/>
        <v>16.25</v>
      </c>
      <c r="S77" s="51">
        <v>13</v>
      </c>
      <c r="T77" s="49">
        <f t="shared" si="182"/>
        <v>14.444444444444443</v>
      </c>
      <c r="U77" s="50">
        <f t="shared" si="183"/>
        <v>2.375</v>
      </c>
      <c r="V77" s="56">
        <v>1.9</v>
      </c>
      <c r="W77" s="57">
        <f t="shared" si="184"/>
        <v>2.375</v>
      </c>
      <c r="X77" s="51">
        <v>1.9</v>
      </c>
      <c r="Y77" s="58">
        <f t="shared" si="185"/>
        <v>3.8</v>
      </c>
      <c r="Z77" s="59">
        <f t="shared" si="186"/>
        <v>0.43749999999999994</v>
      </c>
      <c r="AA77" s="51">
        <v>0.35</v>
      </c>
      <c r="AB77" s="47">
        <f t="shared" si="187"/>
        <v>5.833333333333333</v>
      </c>
      <c r="AE77"/>
      <c r="AF77"/>
      <c r="AG77"/>
      <c r="AH77"/>
      <c r="AI77"/>
      <c r="AJ77"/>
      <c r="AK77"/>
      <c r="AL77"/>
      <c r="AM77"/>
    </row>
    <row r="78" spans="1:39" hidden="1" x14ac:dyDescent="0.25">
      <c r="A78" s="43" t="s">
        <v>59</v>
      </c>
      <c r="B78" s="44">
        <v>170</v>
      </c>
      <c r="C78" s="45">
        <f t="shared" si="171"/>
        <v>971.17647058823525</v>
      </c>
      <c r="D78" s="46">
        <f t="shared" si="188"/>
        <v>1651</v>
      </c>
      <c r="E78" s="47">
        <f t="shared" si="172"/>
        <v>19.654761904761905</v>
      </c>
      <c r="F78" s="48">
        <f t="shared" si="173"/>
        <v>230.58823529411762</v>
      </c>
      <c r="G78" s="46">
        <f t="shared" si="189"/>
        <v>392</v>
      </c>
      <c r="H78" s="49">
        <f t="shared" si="174"/>
        <v>19.600000000000001</v>
      </c>
      <c r="I78" s="50">
        <f t="shared" si="175"/>
        <v>7.0588235294117645</v>
      </c>
      <c r="J78" s="60">
        <v>12</v>
      </c>
      <c r="K78" s="47">
        <f t="shared" si="176"/>
        <v>17.142857142857142</v>
      </c>
      <c r="L78" s="52">
        <f t="shared" si="177"/>
        <v>4.7058823529411766</v>
      </c>
      <c r="M78" s="60">
        <v>8</v>
      </c>
      <c r="N78" s="49">
        <f t="shared" si="178"/>
        <v>40</v>
      </c>
      <c r="O78" s="53">
        <f t="shared" si="179"/>
        <v>38.235294117647058</v>
      </c>
      <c r="P78" s="51">
        <v>65</v>
      </c>
      <c r="Q78" s="54">
        <f t="shared" si="180"/>
        <v>25</v>
      </c>
      <c r="R78" s="55">
        <f t="shared" si="181"/>
        <v>26.47058823529412</v>
      </c>
      <c r="S78" s="51">
        <v>45</v>
      </c>
      <c r="T78" s="49">
        <f t="shared" si="182"/>
        <v>50</v>
      </c>
      <c r="U78" s="50">
        <f t="shared" si="183"/>
        <v>0</v>
      </c>
      <c r="V78" s="56">
        <v>0</v>
      </c>
      <c r="W78" s="57">
        <f t="shared" si="184"/>
        <v>3.5294117647058822</v>
      </c>
      <c r="X78" s="51">
        <v>6</v>
      </c>
      <c r="Y78" s="58">
        <f t="shared" si="185"/>
        <v>12</v>
      </c>
      <c r="Z78" s="59">
        <f t="shared" si="186"/>
        <v>0.41176470588235287</v>
      </c>
      <c r="AA78" s="51">
        <v>0.7</v>
      </c>
      <c r="AB78" s="47">
        <f t="shared" si="187"/>
        <v>11.666666666666666</v>
      </c>
      <c r="AE78"/>
      <c r="AF78"/>
      <c r="AG78"/>
      <c r="AH78"/>
      <c r="AI78"/>
      <c r="AJ78"/>
      <c r="AK78"/>
      <c r="AL78"/>
      <c r="AM78"/>
    </row>
    <row r="79" spans="1:39" hidden="1" x14ac:dyDescent="0.25">
      <c r="A79" s="43" t="s">
        <v>60</v>
      </c>
      <c r="B79" s="44">
        <v>170</v>
      </c>
      <c r="C79" s="45">
        <f t="shared" si="171"/>
        <v>942.94117647058829</v>
      </c>
      <c r="D79" s="46">
        <f t="shared" si="188"/>
        <v>1603</v>
      </c>
      <c r="E79" s="47">
        <f t="shared" si="172"/>
        <v>19.083333333333332</v>
      </c>
      <c r="F79" s="48">
        <f t="shared" si="173"/>
        <v>224.11764705882354</v>
      </c>
      <c r="G79" s="46">
        <f t="shared" si="189"/>
        <v>381</v>
      </c>
      <c r="H79" s="49">
        <f t="shared" si="174"/>
        <v>19.05</v>
      </c>
      <c r="I79" s="50">
        <f t="shared" si="175"/>
        <v>7.6470588235294121</v>
      </c>
      <c r="J79" s="60">
        <v>13</v>
      </c>
      <c r="K79" s="47">
        <f t="shared" si="176"/>
        <v>18.571428571428573</v>
      </c>
      <c r="L79" s="52">
        <f t="shared" si="177"/>
        <v>5.2941176470588234</v>
      </c>
      <c r="M79" s="60">
        <v>9</v>
      </c>
      <c r="N79" s="49">
        <f t="shared" si="178"/>
        <v>45</v>
      </c>
      <c r="O79" s="53">
        <f t="shared" si="179"/>
        <v>34.705882352941174</v>
      </c>
      <c r="P79" s="51">
        <v>59</v>
      </c>
      <c r="Q79" s="54">
        <f t="shared" si="180"/>
        <v>22.692307692307693</v>
      </c>
      <c r="R79" s="55">
        <f t="shared" si="181"/>
        <v>30.588235294117649</v>
      </c>
      <c r="S79" s="51">
        <v>52</v>
      </c>
      <c r="T79" s="49">
        <f t="shared" si="182"/>
        <v>57.777777777777771</v>
      </c>
      <c r="U79" s="50">
        <f t="shared" si="183"/>
        <v>0</v>
      </c>
      <c r="V79" s="56">
        <v>0</v>
      </c>
      <c r="W79" s="57">
        <f t="shared" si="184"/>
        <v>4.117647058823529</v>
      </c>
      <c r="X79" s="51">
        <v>7</v>
      </c>
      <c r="Y79" s="58">
        <f t="shared" si="185"/>
        <v>14.000000000000002</v>
      </c>
      <c r="Z79" s="59">
        <f t="shared" si="186"/>
        <v>0.41176470588235287</v>
      </c>
      <c r="AA79" s="51">
        <v>0.7</v>
      </c>
      <c r="AB79" s="47">
        <f t="shared" si="187"/>
        <v>11.666666666666666</v>
      </c>
      <c r="AE79"/>
      <c r="AF79"/>
      <c r="AG79"/>
      <c r="AH79"/>
      <c r="AI79"/>
      <c r="AJ79"/>
      <c r="AK79"/>
      <c r="AL79"/>
      <c r="AM79"/>
    </row>
    <row r="80" spans="1:39" hidden="1" x14ac:dyDescent="0.25">
      <c r="A80" s="43" t="s">
        <v>61</v>
      </c>
      <c r="B80" s="44">
        <v>170</v>
      </c>
      <c r="C80" s="45">
        <f t="shared" si="171"/>
        <v>959.41176470588232</v>
      </c>
      <c r="D80" s="46">
        <f t="shared" si="188"/>
        <v>1631</v>
      </c>
      <c r="E80" s="47">
        <f t="shared" si="172"/>
        <v>19.416666666666664</v>
      </c>
      <c r="F80" s="48">
        <f t="shared" si="173"/>
        <v>227.64705882352939</v>
      </c>
      <c r="G80" s="46">
        <f t="shared" si="189"/>
        <v>387</v>
      </c>
      <c r="H80" s="49">
        <f t="shared" si="174"/>
        <v>19.350000000000001</v>
      </c>
      <c r="I80" s="50">
        <f t="shared" si="175"/>
        <v>6.4705882352941186</v>
      </c>
      <c r="J80" s="60">
        <v>11</v>
      </c>
      <c r="K80" s="47">
        <f t="shared" si="176"/>
        <v>15.714285714285714</v>
      </c>
      <c r="L80" s="52">
        <f t="shared" si="177"/>
        <v>4.7058823529411766</v>
      </c>
      <c r="M80" s="60">
        <v>8</v>
      </c>
      <c r="N80" s="49">
        <f t="shared" si="178"/>
        <v>40</v>
      </c>
      <c r="O80" s="53">
        <f t="shared" si="179"/>
        <v>38.82352941176471</v>
      </c>
      <c r="P80" s="51">
        <v>66</v>
      </c>
      <c r="Q80" s="54">
        <f t="shared" si="180"/>
        <v>25.384615384615383</v>
      </c>
      <c r="R80" s="55">
        <f t="shared" si="181"/>
        <v>25.882352941176475</v>
      </c>
      <c r="S80" s="51">
        <v>44</v>
      </c>
      <c r="T80" s="49">
        <f t="shared" si="182"/>
        <v>48.888888888888886</v>
      </c>
      <c r="U80" s="50">
        <f t="shared" si="183"/>
        <v>0</v>
      </c>
      <c r="V80" s="56">
        <v>0</v>
      </c>
      <c r="W80" s="57">
        <f t="shared" si="184"/>
        <v>3.5294117647058822</v>
      </c>
      <c r="X80" s="51">
        <v>6</v>
      </c>
      <c r="Y80" s="58">
        <f t="shared" si="185"/>
        <v>12</v>
      </c>
      <c r="Z80" s="59">
        <f t="shared" si="186"/>
        <v>0.41176470588235287</v>
      </c>
      <c r="AA80" s="51">
        <v>0.7</v>
      </c>
      <c r="AB80" s="47">
        <f t="shared" si="187"/>
        <v>11.666666666666666</v>
      </c>
      <c r="AE80"/>
      <c r="AF80"/>
      <c r="AG80"/>
      <c r="AH80"/>
      <c r="AI80"/>
      <c r="AJ80"/>
      <c r="AK80"/>
      <c r="AL80"/>
      <c r="AM80"/>
    </row>
    <row r="81" spans="1:39" hidden="1" x14ac:dyDescent="0.25">
      <c r="A81" s="43" t="s">
        <v>62</v>
      </c>
      <c r="B81" s="44">
        <v>170</v>
      </c>
      <c r="C81" s="45">
        <f t="shared" si="171"/>
        <v>942.94117647058829</v>
      </c>
      <c r="D81" s="46">
        <f t="shared" si="188"/>
        <v>1603</v>
      </c>
      <c r="E81" s="47">
        <f t="shared" si="172"/>
        <v>19.083333333333332</v>
      </c>
      <c r="F81" s="48">
        <f t="shared" si="173"/>
        <v>224.11764705882354</v>
      </c>
      <c r="G81" s="46">
        <f t="shared" si="189"/>
        <v>381</v>
      </c>
      <c r="H81" s="49">
        <f t="shared" si="174"/>
        <v>19.05</v>
      </c>
      <c r="I81" s="50">
        <f t="shared" si="175"/>
        <v>7.6470588235294121</v>
      </c>
      <c r="J81" s="60">
        <v>13</v>
      </c>
      <c r="K81" s="47">
        <f t="shared" si="176"/>
        <v>18.571428571428573</v>
      </c>
      <c r="L81" s="52">
        <f t="shared" si="177"/>
        <v>5.2941176470588234</v>
      </c>
      <c r="M81" s="60">
        <v>9</v>
      </c>
      <c r="N81" s="49">
        <f t="shared" si="178"/>
        <v>45</v>
      </c>
      <c r="O81" s="53">
        <f t="shared" si="179"/>
        <v>34.705882352941174</v>
      </c>
      <c r="P81" s="51">
        <v>59</v>
      </c>
      <c r="Q81" s="54">
        <f t="shared" si="180"/>
        <v>22.692307692307693</v>
      </c>
      <c r="R81" s="55">
        <f t="shared" si="181"/>
        <v>30</v>
      </c>
      <c r="S81" s="51">
        <v>51</v>
      </c>
      <c r="T81" s="49">
        <f t="shared" si="182"/>
        <v>56.666666666666664</v>
      </c>
      <c r="U81" s="50">
        <f t="shared" si="183"/>
        <v>0</v>
      </c>
      <c r="V81" s="56">
        <v>0</v>
      </c>
      <c r="W81" s="57">
        <f t="shared" si="184"/>
        <v>4.117647058823529</v>
      </c>
      <c r="X81" s="51">
        <v>7</v>
      </c>
      <c r="Y81" s="58">
        <f t="shared" si="185"/>
        <v>14.000000000000002</v>
      </c>
      <c r="Z81" s="59">
        <f t="shared" si="186"/>
        <v>0.41176470588235287</v>
      </c>
      <c r="AA81" s="51">
        <v>0.7</v>
      </c>
      <c r="AB81" s="47">
        <f t="shared" si="187"/>
        <v>11.666666666666666</v>
      </c>
      <c r="AE81"/>
      <c r="AF81"/>
      <c r="AG81"/>
      <c r="AH81"/>
      <c r="AI81"/>
      <c r="AJ81"/>
      <c r="AK81"/>
      <c r="AL81"/>
      <c r="AM81"/>
    </row>
    <row r="82" spans="1:39" s="107" customFormat="1" x14ac:dyDescent="0.25">
      <c r="A82" s="43" t="s">
        <v>59</v>
      </c>
      <c r="B82" s="109">
        <v>193</v>
      </c>
      <c r="C82" s="110">
        <f t="shared" si="171"/>
        <v>835.67357512953356</v>
      </c>
      <c r="D82" s="111">
        <f t="shared" si="188"/>
        <v>1612.85</v>
      </c>
      <c r="E82" s="112">
        <f t="shared" si="172"/>
        <v>19.200595238095236</v>
      </c>
      <c r="F82" s="113">
        <f t="shared" si="173"/>
        <v>198.13989637305698</v>
      </c>
      <c r="G82" s="111">
        <f t="shared" si="189"/>
        <v>382.40999999999997</v>
      </c>
      <c r="H82" s="114">
        <f t="shared" si="174"/>
        <v>19.1205</v>
      </c>
      <c r="I82" s="115">
        <f t="shared" si="175"/>
        <v>5.0725388601036263</v>
      </c>
      <c r="J82" s="125">
        <v>9.7899999999999991</v>
      </c>
      <c r="K82" s="112">
        <f t="shared" si="176"/>
        <v>13.985714285714284</v>
      </c>
      <c r="L82" s="117">
        <f t="shared" si="177"/>
        <v>3.2797927461139893</v>
      </c>
      <c r="M82" s="125">
        <v>6.33</v>
      </c>
      <c r="N82" s="114">
        <f t="shared" si="178"/>
        <v>31.65</v>
      </c>
      <c r="O82" s="118">
        <f t="shared" si="179"/>
        <v>34.69430051813471</v>
      </c>
      <c r="P82" s="116">
        <v>66.959999999999994</v>
      </c>
      <c r="Q82" s="119">
        <f t="shared" si="180"/>
        <v>25.753846153846148</v>
      </c>
      <c r="R82" s="120">
        <f t="shared" si="181"/>
        <v>26.207253886010363</v>
      </c>
      <c r="S82" s="116">
        <v>50.58</v>
      </c>
      <c r="T82" s="114">
        <f t="shared" si="182"/>
        <v>56.199999999999996</v>
      </c>
      <c r="U82" s="115">
        <f t="shared" si="183"/>
        <v>0.1606217616580311</v>
      </c>
      <c r="V82" s="121">
        <v>0.31</v>
      </c>
      <c r="W82" s="122">
        <f t="shared" si="184"/>
        <v>3.3471502590673574</v>
      </c>
      <c r="X82" s="116">
        <v>6.46</v>
      </c>
      <c r="Y82" s="123">
        <f t="shared" si="185"/>
        <v>12.920000000000002</v>
      </c>
      <c r="Z82" s="124">
        <f t="shared" si="186"/>
        <v>0.18134715025906734</v>
      </c>
      <c r="AA82" s="116">
        <v>0.35</v>
      </c>
      <c r="AB82" s="112">
        <f t="shared" si="187"/>
        <v>5.833333333333333</v>
      </c>
      <c r="AC82" s="108"/>
      <c r="AD82" s="108"/>
    </row>
    <row r="83" spans="1:39" s="107" customFormat="1" x14ac:dyDescent="0.25">
      <c r="A83" s="43" t="s">
        <v>60</v>
      </c>
      <c r="B83" s="109">
        <v>191</v>
      </c>
      <c r="C83" s="110">
        <f t="shared" si="171"/>
        <v>822.62827225130889</v>
      </c>
      <c r="D83" s="111">
        <f t="shared" si="188"/>
        <v>1571.2199999999998</v>
      </c>
      <c r="E83" s="112">
        <f t="shared" si="172"/>
        <v>18.704999999999998</v>
      </c>
      <c r="F83" s="113">
        <f t="shared" si="173"/>
        <v>195.45549738219893</v>
      </c>
      <c r="G83" s="111">
        <f t="shared" si="189"/>
        <v>373.32</v>
      </c>
      <c r="H83" s="114">
        <f t="shared" si="174"/>
        <v>18.666</v>
      </c>
      <c r="I83" s="115">
        <f t="shared" si="175"/>
        <v>6.2303664921465964</v>
      </c>
      <c r="J83" s="125">
        <v>11.9</v>
      </c>
      <c r="K83" s="112">
        <f t="shared" si="176"/>
        <v>17</v>
      </c>
      <c r="L83" s="117">
        <f t="shared" si="177"/>
        <v>4.2931937172774868</v>
      </c>
      <c r="M83" s="125">
        <v>8.1999999999999993</v>
      </c>
      <c r="N83" s="114">
        <f t="shared" si="178"/>
        <v>41</v>
      </c>
      <c r="O83" s="118">
        <f t="shared" si="179"/>
        <v>30.801047120418843</v>
      </c>
      <c r="P83" s="116">
        <v>58.83</v>
      </c>
      <c r="Q83" s="119">
        <f t="shared" si="180"/>
        <v>22.626923076923074</v>
      </c>
      <c r="R83" s="120">
        <f t="shared" si="181"/>
        <v>27.701570680628269</v>
      </c>
      <c r="S83" s="116">
        <v>52.91</v>
      </c>
      <c r="T83" s="114">
        <f t="shared" si="182"/>
        <v>58.788888888888891</v>
      </c>
      <c r="U83" s="115">
        <f t="shared" si="183"/>
        <v>0.53926701570680635</v>
      </c>
      <c r="V83" s="121">
        <v>1.03</v>
      </c>
      <c r="W83" s="122">
        <f t="shared" si="184"/>
        <v>3.7748691099476441</v>
      </c>
      <c r="X83" s="116">
        <v>7.21</v>
      </c>
      <c r="Y83" s="123">
        <f t="shared" si="185"/>
        <v>14.42</v>
      </c>
      <c r="Z83" s="124">
        <f t="shared" si="186"/>
        <v>0.21465968586387432</v>
      </c>
      <c r="AA83" s="116">
        <v>0.41</v>
      </c>
      <c r="AB83" s="112">
        <f t="shared" si="187"/>
        <v>6.833333333333333</v>
      </c>
      <c r="AC83" s="108"/>
      <c r="AD83" s="108"/>
    </row>
    <row r="84" spans="1:39" s="137" customFormat="1" x14ac:dyDescent="0.25">
      <c r="A84" s="43" t="s">
        <v>140</v>
      </c>
      <c r="B84" s="109">
        <v>205</v>
      </c>
      <c r="C84" s="110">
        <f t="shared" si="171"/>
        <v>909.70731707317066</v>
      </c>
      <c r="D84" s="111">
        <f t="shared" si="188"/>
        <v>1864.8999999999999</v>
      </c>
      <c r="E84" s="112">
        <f t="shared" si="172"/>
        <v>22.201190476190476</v>
      </c>
      <c r="F84" s="113">
        <f t="shared" si="173"/>
        <v>215.80487804878047</v>
      </c>
      <c r="G84" s="111">
        <f t="shared" si="189"/>
        <v>442.4</v>
      </c>
      <c r="H84" s="114">
        <f t="shared" si="174"/>
        <v>22.119999999999997</v>
      </c>
      <c r="I84" s="115">
        <f t="shared" si="175"/>
        <v>5.8536585365853666</v>
      </c>
      <c r="J84" s="125">
        <v>12</v>
      </c>
      <c r="K84" s="112">
        <f t="shared" si="176"/>
        <v>17.142857142857142</v>
      </c>
      <c r="L84" s="117">
        <f t="shared" si="177"/>
        <v>3.2195121951219514</v>
      </c>
      <c r="M84" s="125">
        <v>6.6</v>
      </c>
      <c r="N84" s="114">
        <f t="shared" si="178"/>
        <v>32.999999999999993</v>
      </c>
      <c r="O84" s="118">
        <f t="shared" si="179"/>
        <v>37.560975609756099</v>
      </c>
      <c r="P84" s="116">
        <v>77</v>
      </c>
      <c r="Q84" s="112">
        <f t="shared" si="180"/>
        <v>29.615384615384617</v>
      </c>
      <c r="R84" s="117">
        <f t="shared" si="181"/>
        <v>26.341463414634148</v>
      </c>
      <c r="S84" s="116">
        <v>54</v>
      </c>
      <c r="T84" s="114">
        <f t="shared" si="182"/>
        <v>60</v>
      </c>
      <c r="U84" s="115">
        <f t="shared" si="183"/>
        <v>0.29268292682926828</v>
      </c>
      <c r="V84" s="121">
        <v>0.6</v>
      </c>
      <c r="W84" s="122">
        <f t="shared" si="184"/>
        <v>3.0731707317073171</v>
      </c>
      <c r="X84" s="116">
        <v>6.3</v>
      </c>
      <c r="Y84" s="114">
        <f t="shared" si="185"/>
        <v>12.6</v>
      </c>
      <c r="Z84" s="136">
        <f t="shared" si="186"/>
        <v>0.25365853658536586</v>
      </c>
      <c r="AA84" s="116">
        <v>0.52</v>
      </c>
      <c r="AB84" s="112">
        <f t="shared" si="187"/>
        <v>8.6666666666666679</v>
      </c>
      <c r="AC84" s="108"/>
      <c r="AD84" s="108"/>
    </row>
    <row r="85" spans="1:39" s="137" customFormat="1" x14ac:dyDescent="0.25">
      <c r="A85" s="43" t="s">
        <v>141</v>
      </c>
      <c r="B85" s="109">
        <v>203</v>
      </c>
      <c r="C85" s="110">
        <f t="shared" si="171"/>
        <v>900.49261083743863</v>
      </c>
      <c r="D85" s="111">
        <f t="shared" si="188"/>
        <v>1828.0000000000002</v>
      </c>
      <c r="E85" s="112">
        <f t="shared" si="172"/>
        <v>21.761904761904766</v>
      </c>
      <c r="F85" s="113">
        <f t="shared" si="173"/>
        <v>213.99014778325122</v>
      </c>
      <c r="G85" s="111">
        <f t="shared" si="189"/>
        <v>434.40000000000003</v>
      </c>
      <c r="H85" s="114">
        <f t="shared" si="174"/>
        <v>21.72</v>
      </c>
      <c r="I85" s="115">
        <f t="shared" si="175"/>
        <v>6.8965517241379306</v>
      </c>
      <c r="J85" s="125">
        <v>14</v>
      </c>
      <c r="K85" s="112">
        <f t="shared" si="176"/>
        <v>20</v>
      </c>
      <c r="L85" s="117">
        <f t="shared" si="177"/>
        <v>4.3842364532019706</v>
      </c>
      <c r="M85" s="125">
        <v>8.9</v>
      </c>
      <c r="N85" s="114">
        <f t="shared" si="178"/>
        <v>44.5</v>
      </c>
      <c r="O85" s="118">
        <f t="shared" si="179"/>
        <v>33.990147783251231</v>
      </c>
      <c r="P85" s="116">
        <v>69</v>
      </c>
      <c r="Q85" s="112">
        <f t="shared" si="180"/>
        <v>26.53846153846154</v>
      </c>
      <c r="R85" s="117">
        <f t="shared" si="181"/>
        <v>26.600985221674879</v>
      </c>
      <c r="S85" s="116">
        <v>54</v>
      </c>
      <c r="T85" s="114">
        <f t="shared" si="182"/>
        <v>60</v>
      </c>
      <c r="U85" s="115">
        <f t="shared" si="183"/>
        <v>0.68965517241379315</v>
      </c>
      <c r="V85" s="121">
        <v>1.4</v>
      </c>
      <c r="W85" s="122">
        <f t="shared" si="184"/>
        <v>3.645320197044335</v>
      </c>
      <c r="X85" s="116">
        <v>7.4</v>
      </c>
      <c r="Y85" s="114">
        <f t="shared" si="185"/>
        <v>14.800000000000002</v>
      </c>
      <c r="Z85" s="136">
        <f t="shared" si="186"/>
        <v>0.26600985221674878</v>
      </c>
      <c r="AA85" s="116">
        <v>0.54</v>
      </c>
      <c r="AB85" s="112">
        <f t="shared" si="187"/>
        <v>9.0000000000000018</v>
      </c>
      <c r="AC85" s="108"/>
      <c r="AD85" s="108"/>
    </row>
    <row r="86" spans="1:39" x14ac:dyDescent="0.25">
      <c r="A86" s="38" t="s">
        <v>63</v>
      </c>
      <c r="B86" s="39"/>
      <c r="C86" s="40"/>
      <c r="D86" s="39"/>
      <c r="E86" s="41"/>
      <c r="F86" s="39"/>
      <c r="G86" s="39"/>
      <c r="H86" s="42"/>
      <c r="I86" s="92"/>
      <c r="J86" s="93"/>
      <c r="K86" s="94"/>
      <c r="L86" s="42"/>
      <c r="M86" s="93"/>
      <c r="N86" s="39"/>
      <c r="O86" s="40"/>
      <c r="P86" s="39"/>
      <c r="Q86" s="41"/>
      <c r="R86" s="39"/>
      <c r="S86" s="95"/>
      <c r="U86" s="83"/>
      <c r="V86" s="85"/>
      <c r="X86"/>
      <c r="Y86"/>
      <c r="Z86" s="96"/>
      <c r="AA86" s="97"/>
      <c r="AB86" s="98"/>
      <c r="AC86"/>
      <c r="AD86"/>
      <c r="AE86"/>
      <c r="AF86"/>
      <c r="AG86"/>
      <c r="AH86"/>
      <c r="AI86"/>
      <c r="AJ86"/>
      <c r="AK86"/>
      <c r="AL86"/>
      <c r="AM86"/>
    </row>
    <row r="87" spans="1:39" x14ac:dyDescent="0.25">
      <c r="A87" s="43" t="s">
        <v>64</v>
      </c>
      <c r="B87" s="44">
        <v>25</v>
      </c>
      <c r="C87" s="45">
        <f t="shared" ref="C87:C92" si="200">D87/B87*100</f>
        <v>816</v>
      </c>
      <c r="D87" s="46">
        <f t="shared" ref="D87:D92" si="201">IF(AND(J87&lt;&gt;"",P87&lt;&gt;"",X87&lt;&gt;"",V87&lt;&gt;""),(P87+X87)*17+(J87*37)+(V87*8),"not complete")</f>
        <v>204</v>
      </c>
      <c r="E87" s="47">
        <f t="shared" ref="E87:E92" si="202">+(D87/$E$6)*100</f>
        <v>2.4285714285714284</v>
      </c>
      <c r="F87" s="48">
        <f t="shared" ref="F87:F92" si="203">G87/B87*100</f>
        <v>192</v>
      </c>
      <c r="G87" s="46">
        <f>IF(AND(J87&lt;&gt;"",P87&lt;&gt;"",X87&lt;&gt;"",V87&lt;&gt;""),(P87+X87)*4+(J87*9)+(V87*2),"not complete")</f>
        <v>48</v>
      </c>
      <c r="H87" s="49">
        <f t="shared" ref="H87:H92" si="204">+(G87/$H$6)*100</f>
        <v>2.4</v>
      </c>
      <c r="I87" s="50">
        <f t="shared" ref="I87:I92" si="205">J87/B87*100</f>
        <v>0</v>
      </c>
      <c r="J87" s="60">
        <v>0</v>
      </c>
      <c r="K87" s="47">
        <f t="shared" ref="K87:K92" si="206">+(J87/$K$6)*100</f>
        <v>0</v>
      </c>
      <c r="L87" s="52">
        <f t="shared" ref="L87:L92" si="207">M87/B87*100</f>
        <v>0</v>
      </c>
      <c r="M87" s="60">
        <v>0</v>
      </c>
      <c r="N87" s="49">
        <f t="shared" ref="N87:N92" si="208">+(M87/$N$6)*100</f>
        <v>0</v>
      </c>
      <c r="O87" s="53">
        <f t="shared" ref="O87:O92" si="209">P87/B87*100</f>
        <v>48</v>
      </c>
      <c r="P87" s="51">
        <v>12</v>
      </c>
      <c r="Q87" s="54">
        <f t="shared" ref="Q87:Q92" si="210">+(P87/$Q$6)*100</f>
        <v>4.6153846153846159</v>
      </c>
      <c r="R87" s="55">
        <f t="shared" ref="R87:R92" si="211">S87/B87*100</f>
        <v>40</v>
      </c>
      <c r="S87" s="51">
        <v>10</v>
      </c>
      <c r="T87" s="49">
        <f t="shared" ref="T87:T92" si="212">+(S87/$T$6)*100</f>
        <v>11.111111111111111</v>
      </c>
      <c r="U87" s="50">
        <f t="shared" ref="U87:U92" si="213">V87/B87*100</f>
        <v>0</v>
      </c>
      <c r="V87" s="56">
        <v>0</v>
      </c>
      <c r="W87" s="57">
        <f t="shared" ref="W87:W92" si="214">X87/B87*100</f>
        <v>0</v>
      </c>
      <c r="X87" s="51">
        <v>0</v>
      </c>
      <c r="Y87" s="58">
        <f t="shared" ref="Y87:Y92" si="215">+(X87/$Y$6)*100</f>
        <v>0</v>
      </c>
      <c r="Z87" s="59">
        <f t="shared" ref="Z87:Z92" si="216">AA87/B87*100</f>
        <v>1.6</v>
      </c>
      <c r="AA87" s="51">
        <v>0.4</v>
      </c>
      <c r="AB87" s="47">
        <f t="shared" ref="AB87:AB92" si="217">(AA87/$AB$6)*100</f>
        <v>6.666666666666667</v>
      </c>
      <c r="AE87"/>
      <c r="AF87"/>
      <c r="AG87"/>
      <c r="AH87"/>
      <c r="AI87"/>
      <c r="AJ87"/>
      <c r="AK87"/>
      <c r="AL87"/>
      <c r="AM87"/>
    </row>
    <row r="88" spans="1:39" x14ac:dyDescent="0.25">
      <c r="A88" s="43" t="s">
        <v>65</v>
      </c>
      <c r="B88" s="44">
        <v>12</v>
      </c>
      <c r="C88" s="45">
        <f t="shared" si="200"/>
        <v>566.66666666666674</v>
      </c>
      <c r="D88" s="46">
        <f t="shared" si="201"/>
        <v>68</v>
      </c>
      <c r="E88" s="47">
        <f t="shared" si="202"/>
        <v>0.80952380952380942</v>
      </c>
      <c r="F88" s="48">
        <f t="shared" si="203"/>
        <v>133.33333333333331</v>
      </c>
      <c r="G88" s="46">
        <f>IF(AND(J88&lt;&gt;"",P88&lt;&gt;"",X88&lt;&gt;"",V88&lt;&gt;""),(P88+X88)*4+(J88*9)+(V88*2),"not complete")</f>
        <v>16</v>
      </c>
      <c r="H88" s="49">
        <f t="shared" si="204"/>
        <v>0.8</v>
      </c>
      <c r="I88" s="50">
        <f t="shared" si="205"/>
        <v>0</v>
      </c>
      <c r="J88" s="60">
        <v>0</v>
      </c>
      <c r="K88" s="47">
        <f t="shared" si="206"/>
        <v>0</v>
      </c>
      <c r="L88" s="52">
        <f t="shared" si="207"/>
        <v>0</v>
      </c>
      <c r="M88" s="60">
        <v>0</v>
      </c>
      <c r="N88" s="49">
        <f t="shared" si="208"/>
        <v>0</v>
      </c>
      <c r="O88" s="53">
        <f t="shared" si="209"/>
        <v>33.333333333333329</v>
      </c>
      <c r="P88" s="51">
        <v>4</v>
      </c>
      <c r="Q88" s="54">
        <f t="shared" si="210"/>
        <v>1.5384615384615385</v>
      </c>
      <c r="R88" s="55">
        <f t="shared" si="211"/>
        <v>25</v>
      </c>
      <c r="S88" s="51">
        <v>3</v>
      </c>
      <c r="T88" s="49">
        <f t="shared" si="212"/>
        <v>3.3333333333333335</v>
      </c>
      <c r="U88" s="50">
        <f t="shared" si="213"/>
        <v>0</v>
      </c>
      <c r="V88" s="56">
        <v>0</v>
      </c>
      <c r="W88" s="57">
        <f t="shared" si="214"/>
        <v>0</v>
      </c>
      <c r="X88" s="51">
        <v>0</v>
      </c>
      <c r="Y88" s="58">
        <f t="shared" si="215"/>
        <v>0</v>
      </c>
      <c r="Z88" s="59">
        <f t="shared" si="216"/>
        <v>3.3333333333333335</v>
      </c>
      <c r="AA88" s="51">
        <v>0.4</v>
      </c>
      <c r="AB88" s="47">
        <f t="shared" si="217"/>
        <v>6.666666666666667</v>
      </c>
      <c r="AE88"/>
      <c r="AF88"/>
      <c r="AG88"/>
      <c r="AH88"/>
      <c r="AI88"/>
      <c r="AJ88"/>
      <c r="AK88"/>
      <c r="AL88"/>
      <c r="AM88"/>
    </row>
    <row r="89" spans="1:39" x14ac:dyDescent="0.25">
      <c r="A89" s="43" t="s">
        <v>66</v>
      </c>
      <c r="B89" s="44">
        <v>20</v>
      </c>
      <c r="C89" s="45">
        <f t="shared" si="200"/>
        <v>2775</v>
      </c>
      <c r="D89" s="46">
        <f t="shared" si="201"/>
        <v>555</v>
      </c>
      <c r="E89" s="47">
        <f t="shared" si="202"/>
        <v>6.6071428571428577</v>
      </c>
      <c r="F89" s="48">
        <f t="shared" si="203"/>
        <v>675</v>
      </c>
      <c r="G89" s="46">
        <f t="shared" ref="G89:G92" si="218">IF(AND(J89&lt;&gt;"",P89&lt;&gt;"",X89&lt;&gt;"",V89&lt;&gt;""),(P89+X89)*4+(J89*9)+(V89*2),"not complete")</f>
        <v>135</v>
      </c>
      <c r="H89" s="49">
        <f t="shared" si="204"/>
        <v>6.75</v>
      </c>
      <c r="I89" s="50">
        <f t="shared" si="205"/>
        <v>75</v>
      </c>
      <c r="J89" s="60">
        <v>15</v>
      </c>
      <c r="K89" s="47">
        <f t="shared" si="206"/>
        <v>21.428571428571427</v>
      </c>
      <c r="L89" s="52">
        <f t="shared" si="207"/>
        <v>15</v>
      </c>
      <c r="M89" s="60">
        <v>3</v>
      </c>
      <c r="N89" s="49">
        <f t="shared" si="208"/>
        <v>15</v>
      </c>
      <c r="O89" s="53">
        <f t="shared" si="209"/>
        <v>0</v>
      </c>
      <c r="P89" s="51">
        <v>0</v>
      </c>
      <c r="Q89" s="54">
        <f t="shared" si="210"/>
        <v>0</v>
      </c>
      <c r="R89" s="55">
        <f t="shared" si="211"/>
        <v>0</v>
      </c>
      <c r="S89" s="51">
        <v>0</v>
      </c>
      <c r="T89" s="49">
        <f t="shared" si="212"/>
        <v>0</v>
      </c>
      <c r="U89" s="50">
        <f t="shared" si="213"/>
        <v>0</v>
      </c>
      <c r="V89" s="56">
        <v>0</v>
      </c>
      <c r="W89" s="57">
        <f t="shared" si="214"/>
        <v>0</v>
      </c>
      <c r="X89" s="51">
        <v>0</v>
      </c>
      <c r="Y89" s="58">
        <f t="shared" si="215"/>
        <v>0</v>
      </c>
      <c r="Z89" s="59">
        <f t="shared" si="216"/>
        <v>1</v>
      </c>
      <c r="AA89" s="51">
        <v>0.2</v>
      </c>
      <c r="AB89" s="47">
        <f t="shared" si="217"/>
        <v>3.3333333333333335</v>
      </c>
      <c r="AE89"/>
      <c r="AF89"/>
      <c r="AG89"/>
      <c r="AH89"/>
      <c r="AI89"/>
      <c r="AJ89"/>
      <c r="AK89"/>
      <c r="AL89"/>
      <c r="AM89"/>
    </row>
    <row r="90" spans="1:39" x14ac:dyDescent="0.25">
      <c r="A90" s="43" t="s">
        <v>67</v>
      </c>
      <c r="B90" s="44">
        <v>25</v>
      </c>
      <c r="C90" s="45">
        <f t="shared" si="200"/>
        <v>1832</v>
      </c>
      <c r="D90" s="46">
        <f t="shared" si="201"/>
        <v>458</v>
      </c>
      <c r="E90" s="47">
        <f t="shared" si="202"/>
        <v>5.4523809523809526</v>
      </c>
      <c r="F90" s="48">
        <f t="shared" si="203"/>
        <v>444.00000000000006</v>
      </c>
      <c r="G90" s="46">
        <f t="shared" si="218"/>
        <v>111</v>
      </c>
      <c r="H90" s="49">
        <f t="shared" si="204"/>
        <v>5.55</v>
      </c>
      <c r="I90" s="50">
        <f t="shared" si="205"/>
        <v>44</v>
      </c>
      <c r="J90" s="60">
        <v>11</v>
      </c>
      <c r="K90" s="47">
        <f t="shared" si="206"/>
        <v>15.714285714285714</v>
      </c>
      <c r="L90" s="52">
        <f t="shared" si="207"/>
        <v>4</v>
      </c>
      <c r="M90" s="60">
        <v>1</v>
      </c>
      <c r="N90" s="49">
        <f t="shared" si="208"/>
        <v>5</v>
      </c>
      <c r="O90" s="53">
        <f t="shared" si="209"/>
        <v>8</v>
      </c>
      <c r="P90" s="51">
        <v>2</v>
      </c>
      <c r="Q90" s="54">
        <f t="shared" si="210"/>
        <v>0.76923076923076927</v>
      </c>
      <c r="R90" s="55">
        <f t="shared" si="211"/>
        <v>8</v>
      </c>
      <c r="S90" s="51">
        <v>2</v>
      </c>
      <c r="T90" s="49">
        <f t="shared" si="212"/>
        <v>2.2222222222222223</v>
      </c>
      <c r="U90" s="50">
        <f t="shared" si="213"/>
        <v>0</v>
      </c>
      <c r="V90" s="56">
        <v>0</v>
      </c>
      <c r="W90" s="57">
        <f t="shared" si="214"/>
        <v>4</v>
      </c>
      <c r="X90" s="51">
        <v>1</v>
      </c>
      <c r="Y90" s="58">
        <f t="shared" si="215"/>
        <v>2</v>
      </c>
      <c r="Z90" s="59">
        <f t="shared" si="216"/>
        <v>2</v>
      </c>
      <c r="AA90" s="51">
        <v>0.5</v>
      </c>
      <c r="AB90" s="47">
        <f t="shared" si="217"/>
        <v>8.3333333333333321</v>
      </c>
      <c r="AE90"/>
      <c r="AF90"/>
      <c r="AG90"/>
      <c r="AH90"/>
      <c r="AI90"/>
      <c r="AJ90"/>
      <c r="AK90"/>
      <c r="AL90"/>
      <c r="AM90"/>
    </row>
    <row r="91" spans="1:39" x14ac:dyDescent="0.25">
      <c r="A91" s="43" t="s">
        <v>134</v>
      </c>
      <c r="B91" s="44">
        <v>25</v>
      </c>
      <c r="C91" s="45">
        <f t="shared" si="200"/>
        <v>944.08000000000015</v>
      </c>
      <c r="D91" s="46">
        <f t="shared" si="201"/>
        <v>236.02</v>
      </c>
      <c r="E91" s="47">
        <f t="shared" si="202"/>
        <v>2.8097619047619049</v>
      </c>
      <c r="F91" s="48">
        <f t="shared" si="203"/>
        <v>226.16</v>
      </c>
      <c r="G91" s="46">
        <f t="shared" si="218"/>
        <v>56.540000000000006</v>
      </c>
      <c r="H91" s="49">
        <f t="shared" si="204"/>
        <v>2.8270000000000004</v>
      </c>
      <c r="I91" s="50">
        <f t="shared" si="205"/>
        <v>12.879999999999999</v>
      </c>
      <c r="J91" s="60">
        <v>3.22</v>
      </c>
      <c r="K91" s="47">
        <f t="shared" si="206"/>
        <v>4.6000000000000005</v>
      </c>
      <c r="L91" s="52">
        <f t="shared" si="207"/>
        <v>1</v>
      </c>
      <c r="M91" s="60">
        <v>0.25</v>
      </c>
      <c r="N91" s="49">
        <f t="shared" si="208"/>
        <v>1.25</v>
      </c>
      <c r="O91" s="53">
        <f t="shared" si="209"/>
        <v>25.120000000000005</v>
      </c>
      <c r="P91" s="51">
        <v>6.28</v>
      </c>
      <c r="Q91" s="54">
        <f t="shared" si="210"/>
        <v>2.4153846153846152</v>
      </c>
      <c r="R91" s="55">
        <f t="shared" si="211"/>
        <v>21.08</v>
      </c>
      <c r="S91" s="51">
        <v>5.27</v>
      </c>
      <c r="T91" s="49">
        <f t="shared" si="212"/>
        <v>5.8555555555555552</v>
      </c>
      <c r="U91" s="50">
        <f t="shared" si="213"/>
        <v>2</v>
      </c>
      <c r="V91" s="56">
        <v>0.5</v>
      </c>
      <c r="W91" s="57">
        <f t="shared" si="214"/>
        <v>1.44</v>
      </c>
      <c r="X91" s="51">
        <v>0.36</v>
      </c>
      <c r="Y91" s="58">
        <f t="shared" si="215"/>
        <v>0.72</v>
      </c>
      <c r="Z91" s="59">
        <f t="shared" si="216"/>
        <v>3.92</v>
      </c>
      <c r="AA91" s="51">
        <v>0.98</v>
      </c>
      <c r="AB91" s="47">
        <f t="shared" si="217"/>
        <v>16.333333333333332</v>
      </c>
      <c r="AE91"/>
      <c r="AF91"/>
      <c r="AG91"/>
      <c r="AH91"/>
      <c r="AI91"/>
      <c r="AJ91"/>
      <c r="AK91"/>
      <c r="AL91"/>
      <c r="AM91"/>
    </row>
    <row r="92" spans="1:39" x14ac:dyDescent="0.25">
      <c r="A92" s="43" t="s">
        <v>68</v>
      </c>
      <c r="B92" s="44">
        <v>25</v>
      </c>
      <c r="C92" s="45">
        <f t="shared" si="200"/>
        <v>1320</v>
      </c>
      <c r="D92" s="46">
        <f t="shared" si="201"/>
        <v>330</v>
      </c>
      <c r="E92" s="47">
        <f t="shared" si="202"/>
        <v>3.9285714285714284</v>
      </c>
      <c r="F92" s="48">
        <f t="shared" si="203"/>
        <v>320</v>
      </c>
      <c r="G92" s="46">
        <f t="shared" si="218"/>
        <v>80</v>
      </c>
      <c r="H92" s="49">
        <f t="shared" si="204"/>
        <v>4</v>
      </c>
      <c r="I92" s="50">
        <f t="shared" si="205"/>
        <v>32</v>
      </c>
      <c r="J92" s="60">
        <v>8</v>
      </c>
      <c r="K92" s="47">
        <f t="shared" si="206"/>
        <v>11.428571428571429</v>
      </c>
      <c r="L92" s="52">
        <f t="shared" si="207"/>
        <v>4</v>
      </c>
      <c r="M92" s="60">
        <v>1</v>
      </c>
      <c r="N92" s="49">
        <f t="shared" si="208"/>
        <v>5</v>
      </c>
      <c r="O92" s="53">
        <f t="shared" si="209"/>
        <v>8</v>
      </c>
      <c r="P92" s="51">
        <v>2</v>
      </c>
      <c r="Q92" s="54">
        <f t="shared" si="210"/>
        <v>0.76923076923076927</v>
      </c>
      <c r="R92" s="55">
        <f t="shared" si="211"/>
        <v>4</v>
      </c>
      <c r="S92" s="51">
        <v>1</v>
      </c>
      <c r="T92" s="49">
        <f t="shared" si="212"/>
        <v>1.1111111111111112</v>
      </c>
      <c r="U92" s="50">
        <f t="shared" si="213"/>
        <v>0</v>
      </c>
      <c r="V92" s="56">
        <v>0</v>
      </c>
      <c r="W92" s="57">
        <f t="shared" si="214"/>
        <v>0</v>
      </c>
      <c r="X92" s="51">
        <v>0</v>
      </c>
      <c r="Y92" s="58">
        <f t="shared" si="215"/>
        <v>0</v>
      </c>
      <c r="Z92" s="59">
        <f t="shared" si="216"/>
        <v>1.2</v>
      </c>
      <c r="AA92" s="51">
        <v>0.3</v>
      </c>
      <c r="AB92" s="47">
        <f t="shared" si="217"/>
        <v>5</v>
      </c>
      <c r="AE92"/>
      <c r="AF92"/>
      <c r="AG92"/>
      <c r="AH92"/>
      <c r="AI92"/>
      <c r="AJ92"/>
      <c r="AK92"/>
      <c r="AL92"/>
      <c r="AM92"/>
    </row>
    <row r="93" spans="1:39" x14ac:dyDescent="0.25">
      <c r="A93" s="88"/>
      <c r="C93" s="89"/>
      <c r="D93" s="90"/>
      <c r="E93" s="91"/>
      <c r="I93" s="83"/>
      <c r="J93" s="87"/>
      <c r="K93" s="85"/>
      <c r="O93" s="83"/>
      <c r="P93" s="87"/>
      <c r="Q93" s="85"/>
      <c r="U93" s="83"/>
      <c r="V93" s="85"/>
      <c r="Z93" s="83"/>
      <c r="AA93" s="87"/>
      <c r="AB93" s="85"/>
    </row>
    <row r="94" spans="1:39" x14ac:dyDescent="0.25">
      <c r="A94" s="100" t="s">
        <v>69</v>
      </c>
      <c r="C94" s="89"/>
      <c r="D94" s="90"/>
      <c r="E94" s="91"/>
      <c r="I94" s="83"/>
      <c r="J94" s="87"/>
      <c r="K94" s="85"/>
      <c r="O94" s="83"/>
      <c r="P94" s="87"/>
      <c r="Q94" s="85"/>
      <c r="U94" s="83"/>
      <c r="V94" s="85"/>
      <c r="Z94" s="83"/>
      <c r="AA94" s="87"/>
      <c r="AB94" s="85"/>
    </row>
    <row r="95" spans="1:39" x14ac:dyDescent="0.25">
      <c r="A95" s="43" t="s">
        <v>70</v>
      </c>
      <c r="B95" s="44">
        <v>250</v>
      </c>
      <c r="C95" s="45">
        <v>180</v>
      </c>
      <c r="D95" s="46">
        <f t="shared" ref="D95:D118" si="219">IF(AND(J95&lt;&gt;"",P95&lt;&gt;"",X95&lt;&gt;"",V95&lt;&gt;""),(P95+X95)*17+(J95*37)+(V95*8),"not complete")</f>
        <v>459</v>
      </c>
      <c r="E95" s="47">
        <f t="shared" ref="E95:E118" si="220">+(D95/$E$6)*100</f>
        <v>5.4642857142857144</v>
      </c>
      <c r="F95" s="48">
        <v>42</v>
      </c>
      <c r="G95" s="46">
        <f t="shared" ref="G95:G118" si="221">IF(AND(J95&lt;&gt;"",P95&lt;&gt;"",X95&lt;&gt;"",V95&lt;&gt;""),(P95+X95)*4+(J95*9)+(V95*2),"not complete")</f>
        <v>108</v>
      </c>
      <c r="H95" s="49">
        <f t="shared" ref="H95:H118" si="222">+(G95/$H$6)*100</f>
        <v>5.4</v>
      </c>
      <c r="I95" s="50">
        <f t="shared" ref="I95:I115" si="223">J95/B95*100</f>
        <v>0</v>
      </c>
      <c r="J95" s="60">
        <v>0</v>
      </c>
      <c r="K95" s="47">
        <f t="shared" ref="K95:K118" si="224">+(J95/$K$6)*100</f>
        <v>0</v>
      </c>
      <c r="L95" s="52">
        <f t="shared" ref="L95:L115" si="225">M95/B95*100</f>
        <v>0</v>
      </c>
      <c r="M95" s="60">
        <v>0</v>
      </c>
      <c r="N95" s="49">
        <f t="shared" ref="N95:N118" si="226">+(M95/$N$6)*100</f>
        <v>0</v>
      </c>
      <c r="O95" s="115">
        <v>10.6</v>
      </c>
      <c r="P95" s="51">
        <v>27</v>
      </c>
      <c r="Q95" s="54">
        <f t="shared" ref="Q95:Q118" si="227">+(P95/$Q$6)*100</f>
        <v>10.384615384615385</v>
      </c>
      <c r="R95" s="55">
        <v>10.6</v>
      </c>
      <c r="S95" s="51" t="s">
        <v>71</v>
      </c>
      <c r="T95" s="49">
        <f t="shared" ref="T95:T118" si="228">+(S95/$T$6)*100</f>
        <v>28.888888888888886</v>
      </c>
      <c r="U95" s="50">
        <f t="shared" ref="U95:U115" si="229">V95/B95*100</f>
        <v>0</v>
      </c>
      <c r="V95" s="56">
        <v>0</v>
      </c>
      <c r="W95" s="57">
        <f t="shared" ref="W95:W115" si="230">X95/B95*100</f>
        <v>0</v>
      </c>
      <c r="X95" s="51">
        <v>0</v>
      </c>
      <c r="Y95" s="58">
        <f t="shared" ref="Y95:Y118" si="231">+(X95/$Y$6)*100</f>
        <v>0</v>
      </c>
      <c r="Z95" s="59">
        <f>AA95/B95*100</f>
        <v>0</v>
      </c>
      <c r="AA95" s="51">
        <v>0</v>
      </c>
      <c r="AB95" s="47">
        <f t="shared" ref="AB95:AB118" si="232">(AA95/$AB$6)*100</f>
        <v>0</v>
      </c>
      <c r="AE95"/>
      <c r="AF95"/>
      <c r="AG95"/>
      <c r="AH95"/>
      <c r="AI95"/>
      <c r="AJ95"/>
      <c r="AK95"/>
      <c r="AL95"/>
      <c r="AM95"/>
    </row>
    <row r="96" spans="1:39" x14ac:dyDescent="0.25">
      <c r="A96" s="43" t="s">
        <v>72</v>
      </c>
      <c r="B96" s="44">
        <v>400</v>
      </c>
      <c r="C96" s="45">
        <v>180</v>
      </c>
      <c r="D96" s="46">
        <f t="shared" si="219"/>
        <v>714</v>
      </c>
      <c r="E96" s="47">
        <f t="shared" si="220"/>
        <v>8.5</v>
      </c>
      <c r="F96" s="48">
        <f>G96/B96*100</f>
        <v>42</v>
      </c>
      <c r="G96" s="46">
        <f t="shared" si="221"/>
        <v>168</v>
      </c>
      <c r="H96" s="49">
        <f t="shared" si="222"/>
        <v>8.4</v>
      </c>
      <c r="I96" s="50">
        <f t="shared" si="223"/>
        <v>0</v>
      </c>
      <c r="J96" s="60">
        <v>0</v>
      </c>
      <c r="K96" s="47">
        <f t="shared" si="224"/>
        <v>0</v>
      </c>
      <c r="L96" s="52">
        <f t="shared" si="225"/>
        <v>0</v>
      </c>
      <c r="M96" s="60">
        <v>0</v>
      </c>
      <c r="N96" s="49">
        <f t="shared" si="226"/>
        <v>0</v>
      </c>
      <c r="O96" s="115">
        <v>10.6</v>
      </c>
      <c r="P96" s="51" t="s">
        <v>73</v>
      </c>
      <c r="Q96" s="54">
        <f t="shared" si="227"/>
        <v>16.153846153846153</v>
      </c>
      <c r="R96" s="55">
        <v>10.6</v>
      </c>
      <c r="S96" s="51" t="s">
        <v>73</v>
      </c>
      <c r="T96" s="49">
        <f t="shared" si="228"/>
        <v>46.666666666666664</v>
      </c>
      <c r="U96" s="50">
        <f t="shared" si="229"/>
        <v>0</v>
      </c>
      <c r="V96" s="56">
        <v>0</v>
      </c>
      <c r="W96" s="57">
        <f t="shared" si="230"/>
        <v>0</v>
      </c>
      <c r="X96" s="51">
        <v>0</v>
      </c>
      <c r="Y96" s="58">
        <f t="shared" si="231"/>
        <v>0</v>
      </c>
      <c r="Z96" s="59">
        <f>AA96/B96*100</f>
        <v>0</v>
      </c>
      <c r="AA96" s="51">
        <v>0</v>
      </c>
      <c r="AB96" s="47">
        <f t="shared" si="232"/>
        <v>0</v>
      </c>
      <c r="AE96"/>
      <c r="AF96"/>
      <c r="AG96"/>
      <c r="AH96"/>
      <c r="AI96"/>
      <c r="AJ96"/>
      <c r="AK96"/>
      <c r="AL96"/>
      <c r="AM96"/>
    </row>
    <row r="97" spans="1:39" x14ac:dyDescent="0.25">
      <c r="A97" s="43" t="s">
        <v>74</v>
      </c>
      <c r="B97" s="44">
        <v>500</v>
      </c>
      <c r="C97" s="45">
        <f>D97/B97*100</f>
        <v>180.20000000000002</v>
      </c>
      <c r="D97" s="46">
        <f t="shared" si="219"/>
        <v>901</v>
      </c>
      <c r="E97" s="47">
        <f t="shared" si="220"/>
        <v>10.726190476190476</v>
      </c>
      <c r="F97" s="48">
        <f>G97/B97*100</f>
        <v>42.4</v>
      </c>
      <c r="G97" s="46">
        <f t="shared" si="221"/>
        <v>212</v>
      </c>
      <c r="H97" s="49">
        <f t="shared" si="222"/>
        <v>10.6</v>
      </c>
      <c r="I97" s="50">
        <f t="shared" si="223"/>
        <v>0</v>
      </c>
      <c r="J97" s="60">
        <v>0</v>
      </c>
      <c r="K97" s="47">
        <f t="shared" si="224"/>
        <v>0</v>
      </c>
      <c r="L97" s="52">
        <f t="shared" si="225"/>
        <v>0</v>
      </c>
      <c r="M97" s="60">
        <v>0</v>
      </c>
      <c r="N97" s="49">
        <f t="shared" si="226"/>
        <v>0</v>
      </c>
      <c r="O97" s="115">
        <f>P97/B97*100</f>
        <v>10.6</v>
      </c>
      <c r="P97" s="51" t="s">
        <v>75</v>
      </c>
      <c r="Q97" s="54">
        <f t="shared" si="227"/>
        <v>20.384615384615383</v>
      </c>
      <c r="R97" s="55">
        <f>S97/B97*100</f>
        <v>10.6</v>
      </c>
      <c r="S97" s="51" t="s">
        <v>75</v>
      </c>
      <c r="T97" s="49">
        <f t="shared" si="228"/>
        <v>58.888888888888893</v>
      </c>
      <c r="U97" s="50">
        <f t="shared" si="229"/>
        <v>0</v>
      </c>
      <c r="V97" s="56">
        <v>0</v>
      </c>
      <c r="W97" s="57">
        <f t="shared" si="230"/>
        <v>0</v>
      </c>
      <c r="X97" s="51">
        <v>0</v>
      </c>
      <c r="Y97" s="58">
        <f t="shared" si="231"/>
        <v>0</v>
      </c>
      <c r="Z97" s="59">
        <f>AA97/B97*100</f>
        <v>0</v>
      </c>
      <c r="AA97" s="51">
        <v>0</v>
      </c>
      <c r="AB97" s="47">
        <f t="shared" si="232"/>
        <v>0</v>
      </c>
      <c r="AE97"/>
      <c r="AF97"/>
      <c r="AG97"/>
      <c r="AH97"/>
      <c r="AI97"/>
      <c r="AJ97"/>
      <c r="AK97"/>
      <c r="AL97"/>
      <c r="AM97"/>
    </row>
    <row r="98" spans="1:39" x14ac:dyDescent="0.25">
      <c r="A98" s="43" t="s">
        <v>76</v>
      </c>
      <c r="B98" s="44">
        <v>250</v>
      </c>
      <c r="C98" s="131">
        <v>1.2</v>
      </c>
      <c r="D98" s="127">
        <v>2.99</v>
      </c>
      <c r="E98" s="47">
        <f t="shared" si="220"/>
        <v>3.5595238095238096E-2</v>
      </c>
      <c r="F98" s="128">
        <v>0.3</v>
      </c>
      <c r="G98" s="129">
        <v>0.75</v>
      </c>
      <c r="H98" s="49">
        <f t="shared" si="222"/>
        <v>3.7499999999999999E-2</v>
      </c>
      <c r="I98" s="50">
        <f t="shared" si="223"/>
        <v>0</v>
      </c>
      <c r="J98" s="60">
        <v>0</v>
      </c>
      <c r="K98" s="47">
        <f t="shared" si="224"/>
        <v>0</v>
      </c>
      <c r="L98" s="52">
        <f t="shared" si="225"/>
        <v>0</v>
      </c>
      <c r="M98" s="60">
        <v>0</v>
      </c>
      <c r="N98" s="49">
        <f t="shared" si="226"/>
        <v>0</v>
      </c>
      <c r="O98" s="53">
        <f>P98/B98*100</f>
        <v>0</v>
      </c>
      <c r="P98" s="51" t="s">
        <v>77</v>
      </c>
      <c r="Q98" s="54">
        <f t="shared" si="227"/>
        <v>0</v>
      </c>
      <c r="R98" s="55">
        <f>S98/B98*100</f>
        <v>0</v>
      </c>
      <c r="S98" s="51" t="s">
        <v>77</v>
      </c>
      <c r="T98" s="49">
        <f t="shared" si="228"/>
        <v>0</v>
      </c>
      <c r="U98" s="50">
        <f t="shared" si="229"/>
        <v>0</v>
      </c>
      <c r="V98" s="56">
        <v>0</v>
      </c>
      <c r="W98" s="57">
        <f t="shared" si="230"/>
        <v>0</v>
      </c>
      <c r="X98" s="51">
        <v>0</v>
      </c>
      <c r="Y98" s="58">
        <f t="shared" si="231"/>
        <v>0</v>
      </c>
      <c r="Z98" s="59">
        <v>0.03</v>
      </c>
      <c r="AA98" s="51">
        <v>7.485E-2</v>
      </c>
      <c r="AB98" s="47">
        <f t="shared" si="232"/>
        <v>1.2475000000000001</v>
      </c>
      <c r="AE98"/>
      <c r="AF98"/>
      <c r="AG98"/>
      <c r="AH98"/>
      <c r="AI98"/>
      <c r="AJ98"/>
      <c r="AK98"/>
      <c r="AL98"/>
      <c r="AM98"/>
    </row>
    <row r="99" spans="1:39" x14ac:dyDescent="0.25">
      <c r="A99" s="43" t="s">
        <v>78</v>
      </c>
      <c r="B99" s="44">
        <v>400</v>
      </c>
      <c r="C99" s="131">
        <v>1.2</v>
      </c>
      <c r="D99" s="127">
        <v>4.79</v>
      </c>
      <c r="E99" s="47">
        <f t="shared" si="220"/>
        <v>5.7023809523809525E-2</v>
      </c>
      <c r="F99" s="128">
        <v>0.3</v>
      </c>
      <c r="G99" s="129">
        <v>1.1976</v>
      </c>
      <c r="H99" s="49">
        <f t="shared" si="222"/>
        <v>5.9880000000000003E-2</v>
      </c>
      <c r="I99" s="50">
        <f t="shared" si="223"/>
        <v>0</v>
      </c>
      <c r="J99" s="60">
        <v>0</v>
      </c>
      <c r="K99" s="47">
        <f t="shared" si="224"/>
        <v>0</v>
      </c>
      <c r="L99" s="52">
        <f t="shared" si="225"/>
        <v>0</v>
      </c>
      <c r="M99" s="60">
        <v>0</v>
      </c>
      <c r="N99" s="49">
        <f t="shared" si="226"/>
        <v>0</v>
      </c>
      <c r="O99" s="53">
        <f>P99/B99*100</f>
        <v>0</v>
      </c>
      <c r="P99" s="51" t="s">
        <v>77</v>
      </c>
      <c r="Q99" s="54">
        <f t="shared" si="227"/>
        <v>0</v>
      </c>
      <c r="R99" s="55">
        <f>S99/B99*100</f>
        <v>0</v>
      </c>
      <c r="S99" s="51" t="s">
        <v>77</v>
      </c>
      <c r="T99" s="49">
        <f t="shared" si="228"/>
        <v>0</v>
      </c>
      <c r="U99" s="50">
        <f t="shared" si="229"/>
        <v>0</v>
      </c>
      <c r="V99" s="56">
        <v>0</v>
      </c>
      <c r="W99" s="57">
        <f t="shared" si="230"/>
        <v>0</v>
      </c>
      <c r="X99" s="51">
        <v>0</v>
      </c>
      <c r="Y99" s="58">
        <f t="shared" si="231"/>
        <v>0</v>
      </c>
      <c r="Z99" s="124">
        <v>0.03</v>
      </c>
      <c r="AA99" s="130">
        <v>0.11976000000000001</v>
      </c>
      <c r="AB99" s="47">
        <f t="shared" si="232"/>
        <v>1.9960000000000002</v>
      </c>
      <c r="AE99"/>
      <c r="AF99"/>
      <c r="AG99"/>
      <c r="AH99"/>
      <c r="AI99"/>
      <c r="AJ99"/>
      <c r="AK99"/>
      <c r="AL99"/>
      <c r="AM99"/>
    </row>
    <row r="100" spans="1:39" x14ac:dyDescent="0.25">
      <c r="A100" s="43" t="s">
        <v>79</v>
      </c>
      <c r="B100" s="44">
        <v>500</v>
      </c>
      <c r="C100" s="131">
        <v>1.2</v>
      </c>
      <c r="D100" s="127">
        <v>5.98</v>
      </c>
      <c r="E100" s="47">
        <f t="shared" si="220"/>
        <v>7.1190476190476193E-2</v>
      </c>
      <c r="F100" s="128">
        <v>0.3</v>
      </c>
      <c r="G100" s="129">
        <v>1.49</v>
      </c>
      <c r="H100" s="49">
        <f t="shared" si="222"/>
        <v>7.4499999999999997E-2</v>
      </c>
      <c r="I100" s="50">
        <f t="shared" si="223"/>
        <v>0</v>
      </c>
      <c r="J100" s="60">
        <v>0</v>
      </c>
      <c r="K100" s="47">
        <f t="shared" si="224"/>
        <v>0</v>
      </c>
      <c r="L100" s="52">
        <f t="shared" si="225"/>
        <v>0</v>
      </c>
      <c r="M100" s="60">
        <v>0</v>
      </c>
      <c r="N100" s="49">
        <f t="shared" si="226"/>
        <v>0</v>
      </c>
      <c r="O100" s="53">
        <f>P100/B100*100</f>
        <v>0</v>
      </c>
      <c r="P100" s="51" t="s">
        <v>77</v>
      </c>
      <c r="Q100" s="54">
        <f t="shared" si="227"/>
        <v>0</v>
      </c>
      <c r="R100" s="55">
        <f>S100/B100*100</f>
        <v>0</v>
      </c>
      <c r="S100" s="51" t="s">
        <v>77</v>
      </c>
      <c r="T100" s="49">
        <f t="shared" si="228"/>
        <v>0</v>
      </c>
      <c r="U100" s="50">
        <f t="shared" si="229"/>
        <v>0</v>
      </c>
      <c r="V100" s="56">
        <v>0</v>
      </c>
      <c r="W100" s="57">
        <f t="shared" si="230"/>
        <v>0</v>
      </c>
      <c r="X100" s="51">
        <v>0</v>
      </c>
      <c r="Y100" s="58">
        <f t="shared" si="231"/>
        <v>0</v>
      </c>
      <c r="Z100" s="124">
        <v>0.03</v>
      </c>
      <c r="AA100" s="116">
        <v>0.1497</v>
      </c>
      <c r="AB100" s="47">
        <f t="shared" si="232"/>
        <v>2.4950000000000001</v>
      </c>
      <c r="AE100"/>
      <c r="AF100"/>
      <c r="AG100"/>
      <c r="AH100"/>
      <c r="AI100"/>
      <c r="AJ100"/>
      <c r="AK100"/>
      <c r="AL100"/>
      <c r="AM100"/>
    </row>
    <row r="101" spans="1:39" x14ac:dyDescent="0.25">
      <c r="A101" s="43" t="s">
        <v>80</v>
      </c>
      <c r="B101" s="44">
        <v>250</v>
      </c>
      <c r="C101" s="45">
        <v>178</v>
      </c>
      <c r="D101" s="46">
        <f t="shared" si="219"/>
        <v>459</v>
      </c>
      <c r="E101" s="47">
        <f t="shared" si="220"/>
        <v>5.4642857142857144</v>
      </c>
      <c r="F101" s="48">
        <v>42</v>
      </c>
      <c r="G101" s="46">
        <f t="shared" si="221"/>
        <v>108</v>
      </c>
      <c r="H101" s="49">
        <f t="shared" si="222"/>
        <v>5.4</v>
      </c>
      <c r="I101" s="50">
        <f t="shared" si="223"/>
        <v>0</v>
      </c>
      <c r="J101" s="60">
        <v>0</v>
      </c>
      <c r="K101" s="47">
        <f t="shared" si="224"/>
        <v>0</v>
      </c>
      <c r="L101" s="52">
        <f t="shared" si="225"/>
        <v>0</v>
      </c>
      <c r="M101" s="60">
        <v>0</v>
      </c>
      <c r="N101" s="49">
        <f t="shared" si="226"/>
        <v>0</v>
      </c>
      <c r="O101" s="115">
        <v>10.3</v>
      </c>
      <c r="P101" s="51" t="s">
        <v>81</v>
      </c>
      <c r="Q101" s="54">
        <f t="shared" si="227"/>
        <v>10.384615384615385</v>
      </c>
      <c r="R101" s="55">
        <v>10.3</v>
      </c>
      <c r="S101" s="51" t="s">
        <v>81</v>
      </c>
      <c r="T101" s="49">
        <f t="shared" si="228"/>
        <v>30</v>
      </c>
      <c r="U101" s="50">
        <f t="shared" si="229"/>
        <v>0</v>
      </c>
      <c r="V101" s="56">
        <v>0</v>
      </c>
      <c r="W101" s="57">
        <f t="shared" si="230"/>
        <v>0</v>
      </c>
      <c r="X101" s="51">
        <v>0</v>
      </c>
      <c r="Y101" s="58">
        <f t="shared" si="231"/>
        <v>0</v>
      </c>
      <c r="Z101" s="59">
        <v>0.01</v>
      </c>
      <c r="AA101" s="133">
        <f>Z101*2.5</f>
        <v>2.5000000000000001E-2</v>
      </c>
      <c r="AB101" s="47">
        <f t="shared" si="232"/>
        <v>0.41666666666666669</v>
      </c>
      <c r="AE101"/>
      <c r="AF101"/>
      <c r="AG101"/>
      <c r="AH101"/>
      <c r="AI101"/>
      <c r="AJ101"/>
      <c r="AK101"/>
      <c r="AL101"/>
      <c r="AM101"/>
    </row>
    <row r="102" spans="1:39" x14ac:dyDescent="0.25">
      <c r="A102" s="43" t="s">
        <v>82</v>
      </c>
      <c r="B102" s="44">
        <v>400</v>
      </c>
      <c r="C102" s="45">
        <v>178</v>
      </c>
      <c r="D102" s="46">
        <f t="shared" si="219"/>
        <v>731</v>
      </c>
      <c r="E102" s="47">
        <f t="shared" si="220"/>
        <v>8.7023809523809526</v>
      </c>
      <c r="F102" s="48">
        <v>42</v>
      </c>
      <c r="G102" s="46">
        <f t="shared" si="221"/>
        <v>172</v>
      </c>
      <c r="H102" s="49">
        <f t="shared" si="222"/>
        <v>8.6</v>
      </c>
      <c r="I102" s="50">
        <f t="shared" si="223"/>
        <v>0</v>
      </c>
      <c r="J102" s="60">
        <v>0</v>
      </c>
      <c r="K102" s="47">
        <f t="shared" si="224"/>
        <v>0</v>
      </c>
      <c r="L102" s="52">
        <f t="shared" si="225"/>
        <v>0</v>
      </c>
      <c r="M102" s="60">
        <v>0</v>
      </c>
      <c r="N102" s="49">
        <f t="shared" si="226"/>
        <v>0</v>
      </c>
      <c r="O102" s="115">
        <v>10.3</v>
      </c>
      <c r="P102" s="51" t="s">
        <v>83</v>
      </c>
      <c r="Q102" s="54">
        <f t="shared" si="227"/>
        <v>16.538461538461537</v>
      </c>
      <c r="R102" s="55">
        <v>10.3</v>
      </c>
      <c r="S102" s="51" t="s">
        <v>83</v>
      </c>
      <c r="T102" s="49">
        <f t="shared" si="228"/>
        <v>47.777777777777779</v>
      </c>
      <c r="U102" s="50">
        <f t="shared" si="229"/>
        <v>0</v>
      </c>
      <c r="V102" s="56">
        <v>0</v>
      </c>
      <c r="W102" s="57">
        <f t="shared" si="230"/>
        <v>0</v>
      </c>
      <c r="X102" s="51">
        <v>0</v>
      </c>
      <c r="Y102" s="58">
        <f t="shared" si="231"/>
        <v>0</v>
      </c>
      <c r="Z102" s="59">
        <v>0.01</v>
      </c>
      <c r="AA102" s="133">
        <f>Z102*4</f>
        <v>0.04</v>
      </c>
      <c r="AB102" s="47">
        <f t="shared" si="232"/>
        <v>0.66666666666666674</v>
      </c>
      <c r="AE102"/>
      <c r="AF102"/>
      <c r="AG102"/>
      <c r="AH102"/>
      <c r="AI102"/>
      <c r="AJ102"/>
      <c r="AK102"/>
      <c r="AL102"/>
      <c r="AM102"/>
    </row>
    <row r="103" spans="1:39" x14ac:dyDescent="0.25">
      <c r="A103" s="43" t="s">
        <v>84</v>
      </c>
      <c r="B103" s="44">
        <v>500</v>
      </c>
      <c r="C103" s="45">
        <v>178</v>
      </c>
      <c r="D103" s="46">
        <f t="shared" si="219"/>
        <v>918</v>
      </c>
      <c r="E103" s="47">
        <f t="shared" si="220"/>
        <v>10.928571428571429</v>
      </c>
      <c r="F103" s="48">
        <v>42</v>
      </c>
      <c r="G103" s="46">
        <f t="shared" si="221"/>
        <v>216</v>
      </c>
      <c r="H103" s="49">
        <f t="shared" si="222"/>
        <v>10.8</v>
      </c>
      <c r="I103" s="50">
        <f t="shared" si="223"/>
        <v>0</v>
      </c>
      <c r="J103" s="60">
        <v>0</v>
      </c>
      <c r="K103" s="47">
        <f t="shared" si="224"/>
        <v>0</v>
      </c>
      <c r="L103" s="52">
        <f t="shared" si="225"/>
        <v>0</v>
      </c>
      <c r="M103" s="60">
        <v>0</v>
      </c>
      <c r="N103" s="49">
        <f t="shared" si="226"/>
        <v>0</v>
      </c>
      <c r="O103" s="115">
        <v>10.3</v>
      </c>
      <c r="P103" s="51" t="s">
        <v>85</v>
      </c>
      <c r="Q103" s="54">
        <f t="shared" si="227"/>
        <v>20.76923076923077</v>
      </c>
      <c r="R103" s="55">
        <v>10.3</v>
      </c>
      <c r="S103" s="51" t="s">
        <v>85</v>
      </c>
      <c r="T103" s="49">
        <f t="shared" si="228"/>
        <v>60</v>
      </c>
      <c r="U103" s="50">
        <f t="shared" si="229"/>
        <v>0</v>
      </c>
      <c r="V103" s="56">
        <v>0</v>
      </c>
      <c r="W103" s="57">
        <f t="shared" si="230"/>
        <v>0</v>
      </c>
      <c r="X103" s="51">
        <v>0</v>
      </c>
      <c r="Y103" s="58">
        <f t="shared" si="231"/>
        <v>0</v>
      </c>
      <c r="Z103" s="59">
        <v>0.01</v>
      </c>
      <c r="AA103" s="133">
        <f>Z103*5</f>
        <v>0.05</v>
      </c>
      <c r="AB103" s="47">
        <f t="shared" si="232"/>
        <v>0.83333333333333337</v>
      </c>
      <c r="AE103"/>
      <c r="AF103"/>
      <c r="AG103"/>
      <c r="AH103"/>
      <c r="AI103"/>
      <c r="AJ103"/>
      <c r="AK103"/>
      <c r="AL103"/>
      <c r="AM103"/>
    </row>
    <row r="104" spans="1:39" x14ac:dyDescent="0.25">
      <c r="A104" s="43" t="s">
        <v>86</v>
      </c>
      <c r="B104" s="44">
        <v>250</v>
      </c>
      <c r="C104" s="45">
        <v>40</v>
      </c>
      <c r="D104" s="132">
        <f>C104*2.5</f>
        <v>100</v>
      </c>
      <c r="E104" s="47">
        <f t="shared" si="220"/>
        <v>1.1904761904761905</v>
      </c>
      <c r="F104" s="48">
        <v>9</v>
      </c>
      <c r="G104" s="132">
        <f>F104*2.5</f>
        <v>22.5</v>
      </c>
      <c r="H104" s="49">
        <f t="shared" si="222"/>
        <v>1.125</v>
      </c>
      <c r="I104" s="50">
        <f t="shared" si="223"/>
        <v>0</v>
      </c>
      <c r="J104" s="60">
        <v>0</v>
      </c>
      <c r="K104" s="47">
        <f t="shared" si="224"/>
        <v>0</v>
      </c>
      <c r="L104" s="52">
        <f t="shared" si="225"/>
        <v>0</v>
      </c>
      <c r="M104" s="60">
        <v>0</v>
      </c>
      <c r="N104" s="49">
        <f t="shared" si="226"/>
        <v>0</v>
      </c>
      <c r="O104" s="115">
        <v>2.1</v>
      </c>
      <c r="P104" s="132">
        <f>O104*2.5</f>
        <v>5.25</v>
      </c>
      <c r="Q104" s="54">
        <f t="shared" si="227"/>
        <v>2.0192307692307692</v>
      </c>
      <c r="R104" s="115">
        <v>2.1</v>
      </c>
      <c r="S104" s="132">
        <f>R104*2.5</f>
        <v>5.25</v>
      </c>
      <c r="T104" s="49">
        <f t="shared" si="228"/>
        <v>5.833333333333333</v>
      </c>
      <c r="U104" s="50">
        <f t="shared" si="229"/>
        <v>0</v>
      </c>
      <c r="V104" s="56">
        <v>0</v>
      </c>
      <c r="W104" s="57">
        <f t="shared" si="230"/>
        <v>0</v>
      </c>
      <c r="X104" s="51">
        <v>0</v>
      </c>
      <c r="Y104" s="58">
        <f t="shared" si="231"/>
        <v>0</v>
      </c>
      <c r="Z104" s="59">
        <v>0.02</v>
      </c>
      <c r="AA104" s="133">
        <f>Z104*2.5</f>
        <v>0.05</v>
      </c>
      <c r="AB104" s="47">
        <f t="shared" si="232"/>
        <v>0.83333333333333337</v>
      </c>
      <c r="AE104"/>
      <c r="AF104"/>
      <c r="AG104"/>
      <c r="AH104"/>
      <c r="AI104"/>
      <c r="AJ104"/>
      <c r="AK104"/>
      <c r="AL104"/>
      <c r="AM104"/>
    </row>
    <row r="105" spans="1:39" x14ac:dyDescent="0.25">
      <c r="A105" s="43" t="s">
        <v>87</v>
      </c>
      <c r="B105" s="44">
        <v>400</v>
      </c>
      <c r="C105" s="45">
        <v>40</v>
      </c>
      <c r="D105" s="132">
        <f>C105*4</f>
        <v>160</v>
      </c>
      <c r="E105" s="47">
        <f t="shared" si="220"/>
        <v>1.9047619047619049</v>
      </c>
      <c r="F105" s="48">
        <v>9</v>
      </c>
      <c r="G105" s="132">
        <f>F105*4</f>
        <v>36</v>
      </c>
      <c r="H105" s="49">
        <f t="shared" si="222"/>
        <v>1.7999999999999998</v>
      </c>
      <c r="I105" s="50">
        <f t="shared" si="223"/>
        <v>0</v>
      </c>
      <c r="J105" s="60">
        <v>0</v>
      </c>
      <c r="K105" s="47">
        <f t="shared" si="224"/>
        <v>0</v>
      </c>
      <c r="L105" s="52">
        <f t="shared" si="225"/>
        <v>0</v>
      </c>
      <c r="M105" s="60">
        <v>0</v>
      </c>
      <c r="N105" s="49">
        <f t="shared" si="226"/>
        <v>0</v>
      </c>
      <c r="O105" s="115">
        <v>2.1</v>
      </c>
      <c r="P105" s="132">
        <f>O105*4</f>
        <v>8.4</v>
      </c>
      <c r="Q105" s="54">
        <f t="shared" si="227"/>
        <v>3.2307692307692308</v>
      </c>
      <c r="R105" s="115">
        <v>2.1</v>
      </c>
      <c r="S105" s="132">
        <f>R105*4</f>
        <v>8.4</v>
      </c>
      <c r="T105" s="49">
        <f t="shared" si="228"/>
        <v>9.3333333333333339</v>
      </c>
      <c r="U105" s="50">
        <f t="shared" si="229"/>
        <v>0</v>
      </c>
      <c r="V105" s="56">
        <v>0</v>
      </c>
      <c r="W105" s="57">
        <f t="shared" si="230"/>
        <v>0</v>
      </c>
      <c r="X105" s="51">
        <v>0</v>
      </c>
      <c r="Y105" s="58">
        <f t="shared" si="231"/>
        <v>0</v>
      </c>
      <c r="Z105" s="59">
        <v>0.02</v>
      </c>
      <c r="AA105" s="133">
        <f>Z105*4</f>
        <v>0.08</v>
      </c>
      <c r="AB105" s="47">
        <f t="shared" si="232"/>
        <v>1.3333333333333335</v>
      </c>
      <c r="AE105"/>
      <c r="AF105"/>
      <c r="AG105"/>
      <c r="AH105"/>
      <c r="AI105"/>
      <c r="AJ105"/>
      <c r="AK105"/>
      <c r="AL105"/>
      <c r="AM105"/>
    </row>
    <row r="106" spans="1:39" x14ac:dyDescent="0.25">
      <c r="A106" s="43" t="s">
        <v>88</v>
      </c>
      <c r="B106" s="44">
        <v>500</v>
      </c>
      <c r="C106" s="45">
        <v>40</v>
      </c>
      <c r="D106" s="132">
        <f>C106*5</f>
        <v>200</v>
      </c>
      <c r="E106" s="47">
        <f t="shared" si="220"/>
        <v>2.3809523809523809</v>
      </c>
      <c r="F106" s="48">
        <v>9</v>
      </c>
      <c r="G106" s="132">
        <f>F106*5</f>
        <v>45</v>
      </c>
      <c r="H106" s="49">
        <f t="shared" si="222"/>
        <v>2.25</v>
      </c>
      <c r="I106" s="50">
        <f t="shared" si="223"/>
        <v>0</v>
      </c>
      <c r="J106" s="60">
        <v>0</v>
      </c>
      <c r="K106" s="47">
        <f t="shared" si="224"/>
        <v>0</v>
      </c>
      <c r="L106" s="52">
        <f t="shared" si="225"/>
        <v>0</v>
      </c>
      <c r="M106" s="60">
        <v>0</v>
      </c>
      <c r="N106" s="49">
        <f t="shared" si="226"/>
        <v>0</v>
      </c>
      <c r="O106" s="115">
        <v>2.1</v>
      </c>
      <c r="P106" s="132">
        <f>O106*5</f>
        <v>10.5</v>
      </c>
      <c r="Q106" s="54">
        <f t="shared" si="227"/>
        <v>4.0384615384615383</v>
      </c>
      <c r="R106" s="115">
        <v>2.1</v>
      </c>
      <c r="S106" s="132">
        <f>R106*5</f>
        <v>10.5</v>
      </c>
      <c r="T106" s="49">
        <f t="shared" si="228"/>
        <v>11.666666666666666</v>
      </c>
      <c r="U106" s="50">
        <f t="shared" si="229"/>
        <v>0</v>
      </c>
      <c r="V106" s="56">
        <v>0</v>
      </c>
      <c r="W106" s="57">
        <f t="shared" si="230"/>
        <v>0</v>
      </c>
      <c r="X106" s="51">
        <v>0</v>
      </c>
      <c r="Y106" s="58">
        <f t="shared" si="231"/>
        <v>0</v>
      </c>
      <c r="Z106" s="59">
        <v>0.02</v>
      </c>
      <c r="AA106" s="133">
        <f>Z106*5</f>
        <v>0.1</v>
      </c>
      <c r="AB106" s="47">
        <f t="shared" si="232"/>
        <v>1.6666666666666667</v>
      </c>
      <c r="AE106"/>
      <c r="AF106"/>
      <c r="AG106"/>
      <c r="AH106"/>
      <c r="AI106"/>
      <c r="AJ106"/>
      <c r="AK106"/>
      <c r="AL106"/>
      <c r="AM106"/>
    </row>
    <row r="107" spans="1:39" x14ac:dyDescent="0.25">
      <c r="A107" s="43" t="s">
        <v>89</v>
      </c>
      <c r="B107" s="44">
        <v>180</v>
      </c>
      <c r="C107" s="45">
        <f t="shared" ref="C107:C112" si="233">D107/B107*100</f>
        <v>188.88888888888889</v>
      </c>
      <c r="D107" s="46">
        <f t="shared" si="219"/>
        <v>340</v>
      </c>
      <c r="E107" s="47">
        <f t="shared" si="220"/>
        <v>4.0476190476190474</v>
      </c>
      <c r="F107" s="48">
        <f t="shared" ref="F107:F112" si="234">G107/B107*100</f>
        <v>44.444444444444443</v>
      </c>
      <c r="G107" s="46">
        <f t="shared" si="221"/>
        <v>80</v>
      </c>
      <c r="H107" s="49">
        <f t="shared" si="222"/>
        <v>4</v>
      </c>
      <c r="I107" s="50">
        <f t="shared" si="223"/>
        <v>0</v>
      </c>
      <c r="J107" s="60">
        <v>0</v>
      </c>
      <c r="K107" s="47">
        <f t="shared" si="224"/>
        <v>0</v>
      </c>
      <c r="L107" s="52">
        <f t="shared" si="225"/>
        <v>0</v>
      </c>
      <c r="M107" s="60">
        <v>0</v>
      </c>
      <c r="N107" s="49">
        <f t="shared" si="226"/>
        <v>0</v>
      </c>
      <c r="O107" s="53">
        <f t="shared" ref="O107:O115" si="235">P107/B107*100</f>
        <v>11.111111111111111</v>
      </c>
      <c r="P107" s="51">
        <v>20</v>
      </c>
      <c r="Q107" s="54">
        <f t="shared" si="227"/>
        <v>7.6923076923076925</v>
      </c>
      <c r="R107" s="55">
        <f t="shared" ref="R107:R115" si="236">S107/B107*100</f>
        <v>11.111111111111111</v>
      </c>
      <c r="S107" s="51">
        <v>20</v>
      </c>
      <c r="T107" s="49">
        <f t="shared" si="228"/>
        <v>22.222222222222221</v>
      </c>
      <c r="U107" s="50">
        <f t="shared" si="229"/>
        <v>0</v>
      </c>
      <c r="V107" s="56">
        <v>0</v>
      </c>
      <c r="W107" s="57">
        <f t="shared" si="230"/>
        <v>0</v>
      </c>
      <c r="X107" s="51">
        <v>0</v>
      </c>
      <c r="Y107" s="58">
        <f t="shared" si="231"/>
        <v>0</v>
      </c>
      <c r="Z107" s="59">
        <f t="shared" ref="Z107:Z115" si="237">AA107/B107*100</f>
        <v>0</v>
      </c>
      <c r="AA107" s="51">
        <v>0</v>
      </c>
      <c r="AB107" s="47">
        <f t="shared" si="232"/>
        <v>0</v>
      </c>
      <c r="AE107"/>
      <c r="AF107"/>
      <c r="AG107"/>
      <c r="AH107"/>
      <c r="AI107"/>
      <c r="AJ107"/>
      <c r="AK107"/>
      <c r="AL107"/>
      <c r="AM107"/>
    </row>
    <row r="108" spans="1:39" x14ac:dyDescent="0.25">
      <c r="A108" s="43" t="s">
        <v>90</v>
      </c>
      <c r="B108" s="44">
        <v>250</v>
      </c>
      <c r="C108" s="45">
        <f t="shared" si="233"/>
        <v>190.39999999999998</v>
      </c>
      <c r="D108" s="46">
        <f t="shared" si="219"/>
        <v>476</v>
      </c>
      <c r="E108" s="47">
        <f t="shared" si="220"/>
        <v>5.6666666666666661</v>
      </c>
      <c r="F108" s="48">
        <f t="shared" si="234"/>
        <v>44.800000000000004</v>
      </c>
      <c r="G108" s="46">
        <f t="shared" si="221"/>
        <v>112</v>
      </c>
      <c r="H108" s="49">
        <f t="shared" si="222"/>
        <v>5.6000000000000005</v>
      </c>
      <c r="I108" s="50">
        <f t="shared" si="223"/>
        <v>0</v>
      </c>
      <c r="J108" s="60">
        <v>0</v>
      </c>
      <c r="K108" s="47">
        <f t="shared" si="224"/>
        <v>0</v>
      </c>
      <c r="L108" s="52">
        <f t="shared" si="225"/>
        <v>0</v>
      </c>
      <c r="M108" s="60">
        <v>0</v>
      </c>
      <c r="N108" s="49">
        <f t="shared" si="226"/>
        <v>0</v>
      </c>
      <c r="O108" s="53">
        <f t="shared" si="235"/>
        <v>11.200000000000001</v>
      </c>
      <c r="P108" s="51" t="s">
        <v>91</v>
      </c>
      <c r="Q108" s="54">
        <f t="shared" si="227"/>
        <v>10.76923076923077</v>
      </c>
      <c r="R108" s="55">
        <f t="shared" si="236"/>
        <v>11.200000000000001</v>
      </c>
      <c r="S108" s="51" t="s">
        <v>91</v>
      </c>
      <c r="T108" s="49">
        <f t="shared" si="228"/>
        <v>31.111111111111111</v>
      </c>
      <c r="U108" s="50">
        <f t="shared" si="229"/>
        <v>0</v>
      </c>
      <c r="V108" s="56">
        <v>0</v>
      </c>
      <c r="W108" s="57">
        <f t="shared" si="230"/>
        <v>0</v>
      </c>
      <c r="X108" s="51">
        <v>0</v>
      </c>
      <c r="Y108" s="58">
        <f t="shared" si="231"/>
        <v>0</v>
      </c>
      <c r="Z108" s="59">
        <f t="shared" si="237"/>
        <v>0</v>
      </c>
      <c r="AA108" s="51">
        <v>0</v>
      </c>
      <c r="AB108" s="47">
        <f t="shared" si="232"/>
        <v>0</v>
      </c>
      <c r="AE108"/>
      <c r="AF108"/>
      <c r="AG108"/>
      <c r="AH108"/>
      <c r="AI108"/>
      <c r="AJ108"/>
      <c r="AK108"/>
      <c r="AL108"/>
      <c r="AM108"/>
    </row>
    <row r="109" spans="1:39" x14ac:dyDescent="0.25">
      <c r="A109" s="43" t="s">
        <v>92</v>
      </c>
      <c r="B109" s="44">
        <v>500</v>
      </c>
      <c r="C109" s="45">
        <f t="shared" si="233"/>
        <v>190.39999999999998</v>
      </c>
      <c r="D109" s="46">
        <f t="shared" si="219"/>
        <v>952</v>
      </c>
      <c r="E109" s="47">
        <f t="shared" si="220"/>
        <v>11.333333333333332</v>
      </c>
      <c r="F109" s="48">
        <f t="shared" si="234"/>
        <v>44.800000000000004</v>
      </c>
      <c r="G109" s="46">
        <f t="shared" si="221"/>
        <v>224</v>
      </c>
      <c r="H109" s="49">
        <f t="shared" si="222"/>
        <v>11.200000000000001</v>
      </c>
      <c r="I109" s="50">
        <f t="shared" si="223"/>
        <v>0</v>
      </c>
      <c r="J109" s="60">
        <v>0</v>
      </c>
      <c r="K109" s="47">
        <f t="shared" si="224"/>
        <v>0</v>
      </c>
      <c r="L109" s="52">
        <f t="shared" si="225"/>
        <v>0</v>
      </c>
      <c r="M109" s="60">
        <v>0</v>
      </c>
      <c r="N109" s="49">
        <f t="shared" si="226"/>
        <v>0</v>
      </c>
      <c r="O109" s="53">
        <f t="shared" si="235"/>
        <v>11</v>
      </c>
      <c r="P109" s="51" t="s">
        <v>93</v>
      </c>
      <c r="Q109" s="54">
        <f t="shared" si="227"/>
        <v>21.153846153846153</v>
      </c>
      <c r="R109" s="55">
        <f t="shared" si="236"/>
        <v>11</v>
      </c>
      <c r="S109" s="51" t="s">
        <v>93</v>
      </c>
      <c r="T109" s="49">
        <f t="shared" si="228"/>
        <v>61.111111111111114</v>
      </c>
      <c r="U109" s="50">
        <f t="shared" si="229"/>
        <v>0</v>
      </c>
      <c r="V109" s="56">
        <v>0</v>
      </c>
      <c r="W109" s="57">
        <f t="shared" si="230"/>
        <v>0.2</v>
      </c>
      <c r="X109" s="51">
        <v>1</v>
      </c>
      <c r="Y109" s="58">
        <f t="shared" si="231"/>
        <v>2</v>
      </c>
      <c r="Z109" s="59">
        <f t="shared" si="237"/>
        <v>0</v>
      </c>
      <c r="AA109" s="51">
        <v>0</v>
      </c>
      <c r="AB109" s="47">
        <f t="shared" si="232"/>
        <v>0</v>
      </c>
      <c r="AE109"/>
      <c r="AF109"/>
      <c r="AG109"/>
      <c r="AH109"/>
      <c r="AI109"/>
      <c r="AJ109"/>
      <c r="AK109"/>
      <c r="AL109"/>
      <c r="AM109"/>
    </row>
    <row r="110" spans="1:39" x14ac:dyDescent="0.25">
      <c r="A110" s="43" t="s">
        <v>94</v>
      </c>
      <c r="B110" s="44">
        <v>180</v>
      </c>
      <c r="C110" s="45">
        <f t="shared" si="233"/>
        <v>198.33333333333334</v>
      </c>
      <c r="D110" s="46">
        <f t="shared" si="219"/>
        <v>357</v>
      </c>
      <c r="E110" s="47">
        <f t="shared" si="220"/>
        <v>4.25</v>
      </c>
      <c r="F110" s="48">
        <f t="shared" si="234"/>
        <v>46.666666666666664</v>
      </c>
      <c r="G110" s="46">
        <f t="shared" si="221"/>
        <v>84</v>
      </c>
      <c r="H110" s="49">
        <f t="shared" si="222"/>
        <v>4.2</v>
      </c>
      <c r="I110" s="50">
        <f t="shared" si="223"/>
        <v>0</v>
      </c>
      <c r="J110" s="60">
        <v>0</v>
      </c>
      <c r="K110" s="47">
        <f t="shared" si="224"/>
        <v>0</v>
      </c>
      <c r="L110" s="52">
        <f t="shared" si="225"/>
        <v>0</v>
      </c>
      <c r="M110" s="60">
        <v>0</v>
      </c>
      <c r="N110" s="49">
        <f t="shared" si="226"/>
        <v>0</v>
      </c>
      <c r="O110" s="53">
        <f t="shared" si="235"/>
        <v>11.111111111111111</v>
      </c>
      <c r="P110" s="51">
        <v>20</v>
      </c>
      <c r="Q110" s="54">
        <f t="shared" si="227"/>
        <v>7.6923076923076925</v>
      </c>
      <c r="R110" s="55">
        <f t="shared" si="236"/>
        <v>11.111111111111111</v>
      </c>
      <c r="S110" s="51">
        <v>20</v>
      </c>
      <c r="T110" s="49">
        <f t="shared" si="228"/>
        <v>22.222222222222221</v>
      </c>
      <c r="U110" s="50">
        <f t="shared" si="229"/>
        <v>0</v>
      </c>
      <c r="V110" s="56">
        <v>0</v>
      </c>
      <c r="W110" s="57">
        <f t="shared" si="230"/>
        <v>0.55555555555555558</v>
      </c>
      <c r="X110" s="51">
        <v>1</v>
      </c>
      <c r="Y110" s="58">
        <f t="shared" si="231"/>
        <v>2</v>
      </c>
      <c r="Z110" s="59">
        <f t="shared" si="237"/>
        <v>0</v>
      </c>
      <c r="AA110" s="51">
        <v>0</v>
      </c>
      <c r="AB110" s="47">
        <f t="shared" si="232"/>
        <v>0</v>
      </c>
      <c r="AE110"/>
      <c r="AF110"/>
      <c r="AG110"/>
      <c r="AH110"/>
      <c r="AI110"/>
      <c r="AJ110"/>
      <c r="AK110"/>
      <c r="AL110"/>
      <c r="AM110"/>
    </row>
    <row r="111" spans="1:39" x14ac:dyDescent="0.25">
      <c r="A111" s="43" t="s">
        <v>95</v>
      </c>
      <c r="B111" s="44">
        <v>250</v>
      </c>
      <c r="C111" s="45">
        <f t="shared" si="233"/>
        <v>204</v>
      </c>
      <c r="D111" s="46">
        <f t="shared" si="219"/>
        <v>510</v>
      </c>
      <c r="E111" s="47">
        <f t="shared" si="220"/>
        <v>6.0714285714285712</v>
      </c>
      <c r="F111" s="48">
        <f t="shared" si="234"/>
        <v>48</v>
      </c>
      <c r="G111" s="46">
        <f t="shared" si="221"/>
        <v>120</v>
      </c>
      <c r="H111" s="49">
        <f t="shared" si="222"/>
        <v>6</v>
      </c>
      <c r="I111" s="50">
        <f t="shared" si="223"/>
        <v>0</v>
      </c>
      <c r="J111" s="60">
        <v>0</v>
      </c>
      <c r="K111" s="47">
        <f t="shared" si="224"/>
        <v>0</v>
      </c>
      <c r="L111" s="52">
        <f t="shared" si="225"/>
        <v>0</v>
      </c>
      <c r="M111" s="60">
        <v>0</v>
      </c>
      <c r="N111" s="49">
        <f t="shared" si="226"/>
        <v>0</v>
      </c>
      <c r="O111" s="53">
        <f t="shared" si="235"/>
        <v>11.600000000000001</v>
      </c>
      <c r="P111" s="51" t="s">
        <v>96</v>
      </c>
      <c r="Q111" s="54">
        <f t="shared" si="227"/>
        <v>11.153846153846155</v>
      </c>
      <c r="R111" s="55">
        <f t="shared" si="236"/>
        <v>11.200000000000001</v>
      </c>
      <c r="S111" s="51" t="s">
        <v>91</v>
      </c>
      <c r="T111" s="49">
        <f t="shared" si="228"/>
        <v>31.111111111111111</v>
      </c>
      <c r="U111" s="50">
        <f t="shared" si="229"/>
        <v>0</v>
      </c>
      <c r="V111" s="56">
        <v>0</v>
      </c>
      <c r="W111" s="57">
        <f t="shared" si="230"/>
        <v>0.4</v>
      </c>
      <c r="X111" s="51">
        <v>1</v>
      </c>
      <c r="Y111" s="58">
        <f t="shared" si="231"/>
        <v>2</v>
      </c>
      <c r="Z111" s="59">
        <f t="shared" si="237"/>
        <v>0</v>
      </c>
      <c r="AA111" s="51">
        <v>0</v>
      </c>
      <c r="AB111" s="47">
        <f t="shared" si="232"/>
        <v>0</v>
      </c>
      <c r="AE111"/>
      <c r="AF111"/>
      <c r="AG111"/>
      <c r="AH111"/>
      <c r="AI111"/>
      <c r="AJ111"/>
      <c r="AK111"/>
      <c r="AL111"/>
      <c r="AM111"/>
    </row>
    <row r="112" spans="1:39" x14ac:dyDescent="0.25">
      <c r="A112" s="43" t="s">
        <v>97</v>
      </c>
      <c r="B112" s="44">
        <v>500</v>
      </c>
      <c r="C112" s="45">
        <f t="shared" si="233"/>
        <v>200.59999999999997</v>
      </c>
      <c r="D112" s="46">
        <f t="shared" si="219"/>
        <v>1003</v>
      </c>
      <c r="E112" s="47">
        <f t="shared" si="220"/>
        <v>11.94047619047619</v>
      </c>
      <c r="F112" s="48">
        <f t="shared" si="234"/>
        <v>47.199999999999996</v>
      </c>
      <c r="G112" s="46">
        <f t="shared" si="221"/>
        <v>236</v>
      </c>
      <c r="H112" s="49">
        <f t="shared" si="222"/>
        <v>11.799999999999999</v>
      </c>
      <c r="I112" s="50">
        <f t="shared" si="223"/>
        <v>0</v>
      </c>
      <c r="J112" s="60">
        <v>0</v>
      </c>
      <c r="K112" s="47">
        <f t="shared" si="224"/>
        <v>0</v>
      </c>
      <c r="L112" s="52">
        <f t="shared" si="225"/>
        <v>0</v>
      </c>
      <c r="M112" s="60">
        <v>0</v>
      </c>
      <c r="N112" s="49">
        <f t="shared" si="226"/>
        <v>0</v>
      </c>
      <c r="O112" s="53">
        <f t="shared" si="235"/>
        <v>11.4</v>
      </c>
      <c r="P112" s="51" t="s">
        <v>98</v>
      </c>
      <c r="Q112" s="54">
        <f t="shared" si="227"/>
        <v>21.923076923076923</v>
      </c>
      <c r="R112" s="55">
        <f t="shared" si="236"/>
        <v>8.7999999999999989</v>
      </c>
      <c r="S112" s="51" t="s">
        <v>99</v>
      </c>
      <c r="T112" s="49">
        <f t="shared" si="228"/>
        <v>48.888888888888886</v>
      </c>
      <c r="U112" s="50">
        <f t="shared" si="229"/>
        <v>0</v>
      </c>
      <c r="V112" s="56">
        <v>0</v>
      </c>
      <c r="W112" s="57">
        <f t="shared" si="230"/>
        <v>0.4</v>
      </c>
      <c r="X112" s="51">
        <v>2</v>
      </c>
      <c r="Y112" s="58">
        <f t="shared" si="231"/>
        <v>4</v>
      </c>
      <c r="Z112" s="59">
        <f t="shared" si="237"/>
        <v>0</v>
      </c>
      <c r="AA112" s="51">
        <v>0</v>
      </c>
      <c r="AB112" s="47">
        <f t="shared" si="232"/>
        <v>0</v>
      </c>
      <c r="AE112"/>
      <c r="AF112"/>
      <c r="AG112"/>
      <c r="AH112"/>
      <c r="AI112"/>
      <c r="AJ112"/>
      <c r="AK112"/>
      <c r="AL112"/>
      <c r="AM112"/>
    </row>
    <row r="113" spans="1:39" s="107" customFormat="1" x14ac:dyDescent="0.25">
      <c r="A113" s="43" t="s">
        <v>131</v>
      </c>
      <c r="B113" s="109">
        <v>180</v>
      </c>
      <c r="C113" s="110">
        <v>196</v>
      </c>
      <c r="D113" s="111">
        <f t="shared" ref="D113:D115" si="238">IF(AND(J113&lt;&gt;"",P113&lt;&gt;"",X113&lt;&gt;"",V113&lt;&gt;""),(P113+X113)*17+(J113*37)+(V113*8),"not complete")</f>
        <v>343.4</v>
      </c>
      <c r="E113" s="112">
        <f t="shared" ref="E113:E115" si="239">+(D113/$E$6)*100</f>
        <v>4.0880952380952378</v>
      </c>
      <c r="F113" s="113">
        <v>46</v>
      </c>
      <c r="G113" s="111">
        <f t="shared" ref="G113:G115" si="240">IF(AND(J113&lt;&gt;"",P113&lt;&gt;"",X113&lt;&gt;"",V113&lt;&gt;""),(P113+X113)*4+(J113*9)+(V113*2),"not complete")</f>
        <v>80.8</v>
      </c>
      <c r="H113" s="114">
        <f t="shared" ref="H113:H115" si="241">+(G113/$H$6)*100</f>
        <v>4.04</v>
      </c>
      <c r="I113" s="115">
        <f t="shared" si="223"/>
        <v>0</v>
      </c>
      <c r="J113" s="125">
        <v>0</v>
      </c>
      <c r="K113" s="112">
        <f t="shared" ref="K113:K115" si="242">+(J113/$K$6)*100</f>
        <v>0</v>
      </c>
      <c r="L113" s="117">
        <f t="shared" si="225"/>
        <v>0</v>
      </c>
      <c r="M113" s="125">
        <v>0</v>
      </c>
      <c r="N113" s="114">
        <f t="shared" ref="N113:N115" si="243">+(M113/$N$6)*100</f>
        <v>0</v>
      </c>
      <c r="O113" s="118">
        <f t="shared" si="235"/>
        <v>11.222222222222221</v>
      </c>
      <c r="P113" s="116">
        <v>20.2</v>
      </c>
      <c r="Q113" s="119">
        <f t="shared" ref="Q113:Q115" si="244">+(P113/$Q$6)*100</f>
        <v>7.7692307692307683</v>
      </c>
      <c r="R113" s="120">
        <f t="shared" si="236"/>
        <v>11.222222222222221</v>
      </c>
      <c r="S113" s="116">
        <v>20.2</v>
      </c>
      <c r="T113" s="114">
        <f t="shared" ref="T113:T115" si="245">+(S113/$T$6)*100</f>
        <v>22.444444444444443</v>
      </c>
      <c r="U113" s="115">
        <f t="shared" si="229"/>
        <v>0</v>
      </c>
      <c r="V113" s="121">
        <v>0</v>
      </c>
      <c r="W113" s="122">
        <f t="shared" si="230"/>
        <v>0</v>
      </c>
      <c r="X113" s="116">
        <v>0</v>
      </c>
      <c r="Y113" s="123">
        <f t="shared" ref="Y113:Y115" si="246">+(X113/$Y$6)*100</f>
        <v>0</v>
      </c>
      <c r="Z113" s="124">
        <f t="shared" si="237"/>
        <v>0</v>
      </c>
      <c r="AA113" s="116">
        <v>0</v>
      </c>
      <c r="AB113" s="112">
        <f t="shared" ref="AB113:AB115" si="247">(AA113/$AB$6)*100</f>
        <v>0</v>
      </c>
      <c r="AC113" s="108"/>
      <c r="AD113" s="108"/>
    </row>
    <row r="114" spans="1:39" s="107" customFormat="1" x14ac:dyDescent="0.25">
      <c r="A114" s="43" t="s">
        <v>132</v>
      </c>
      <c r="B114" s="109">
        <v>250</v>
      </c>
      <c r="C114" s="110">
        <v>196</v>
      </c>
      <c r="D114" s="111">
        <f t="shared" si="238"/>
        <v>476</v>
      </c>
      <c r="E114" s="112">
        <f t="shared" si="239"/>
        <v>5.6666666666666661</v>
      </c>
      <c r="F114" s="113">
        <v>46</v>
      </c>
      <c r="G114" s="111">
        <f t="shared" si="240"/>
        <v>112</v>
      </c>
      <c r="H114" s="114">
        <f t="shared" si="241"/>
        <v>5.6000000000000005</v>
      </c>
      <c r="I114" s="115">
        <f t="shared" si="223"/>
        <v>0</v>
      </c>
      <c r="J114" s="125">
        <v>0</v>
      </c>
      <c r="K114" s="112">
        <f t="shared" si="242"/>
        <v>0</v>
      </c>
      <c r="L114" s="117">
        <f t="shared" si="225"/>
        <v>0</v>
      </c>
      <c r="M114" s="125">
        <v>0</v>
      </c>
      <c r="N114" s="114">
        <f t="shared" si="243"/>
        <v>0</v>
      </c>
      <c r="O114" s="118">
        <f t="shared" si="235"/>
        <v>11.200000000000001</v>
      </c>
      <c r="P114" s="116">
        <v>28</v>
      </c>
      <c r="Q114" s="119">
        <f t="shared" si="244"/>
        <v>10.76923076923077</v>
      </c>
      <c r="R114" s="120">
        <f t="shared" si="236"/>
        <v>11.200000000000001</v>
      </c>
      <c r="S114" s="116" t="s">
        <v>91</v>
      </c>
      <c r="T114" s="114">
        <f t="shared" si="245"/>
        <v>31.111111111111111</v>
      </c>
      <c r="U114" s="115">
        <f t="shared" si="229"/>
        <v>0</v>
      </c>
      <c r="V114" s="121">
        <v>0</v>
      </c>
      <c r="W114" s="122">
        <f t="shared" si="230"/>
        <v>0</v>
      </c>
      <c r="X114" s="116">
        <v>0</v>
      </c>
      <c r="Y114" s="123">
        <f t="shared" si="246"/>
        <v>0</v>
      </c>
      <c r="Z114" s="124">
        <f t="shared" si="237"/>
        <v>0</v>
      </c>
      <c r="AA114" s="116">
        <v>0</v>
      </c>
      <c r="AB114" s="112">
        <f t="shared" si="247"/>
        <v>0</v>
      </c>
      <c r="AC114" s="108"/>
      <c r="AD114" s="108"/>
    </row>
    <row r="115" spans="1:39" s="107" customFormat="1" x14ac:dyDescent="0.25">
      <c r="A115" s="43" t="s">
        <v>133</v>
      </c>
      <c r="B115" s="109">
        <v>500</v>
      </c>
      <c r="C115" s="110">
        <v>196</v>
      </c>
      <c r="D115" s="111">
        <f t="shared" si="238"/>
        <v>952</v>
      </c>
      <c r="E115" s="112">
        <f t="shared" si="239"/>
        <v>11.333333333333332</v>
      </c>
      <c r="F115" s="113">
        <v>46</v>
      </c>
      <c r="G115" s="111">
        <f t="shared" si="240"/>
        <v>224</v>
      </c>
      <c r="H115" s="114">
        <f t="shared" si="241"/>
        <v>11.200000000000001</v>
      </c>
      <c r="I115" s="115">
        <f t="shared" si="223"/>
        <v>0</v>
      </c>
      <c r="J115" s="125">
        <v>0</v>
      </c>
      <c r="K115" s="112">
        <f t="shared" si="242"/>
        <v>0</v>
      </c>
      <c r="L115" s="117">
        <f t="shared" si="225"/>
        <v>0</v>
      </c>
      <c r="M115" s="125">
        <v>0</v>
      </c>
      <c r="N115" s="114">
        <f t="shared" si="243"/>
        <v>0</v>
      </c>
      <c r="O115" s="118">
        <f t="shared" si="235"/>
        <v>11.200000000000001</v>
      </c>
      <c r="P115" s="116">
        <v>56</v>
      </c>
      <c r="Q115" s="119">
        <f t="shared" si="244"/>
        <v>21.53846153846154</v>
      </c>
      <c r="R115" s="120">
        <f t="shared" si="236"/>
        <v>11.200000000000001</v>
      </c>
      <c r="S115" s="116">
        <v>56</v>
      </c>
      <c r="T115" s="114">
        <f t="shared" si="245"/>
        <v>62.222222222222221</v>
      </c>
      <c r="U115" s="115">
        <f t="shared" si="229"/>
        <v>0</v>
      </c>
      <c r="V115" s="121">
        <v>0</v>
      </c>
      <c r="W115" s="122">
        <f t="shared" si="230"/>
        <v>0</v>
      </c>
      <c r="X115" s="116">
        <v>0</v>
      </c>
      <c r="Y115" s="123">
        <f t="shared" si="246"/>
        <v>0</v>
      </c>
      <c r="Z115" s="124">
        <f t="shared" si="237"/>
        <v>0</v>
      </c>
      <c r="AA115" s="116">
        <v>0</v>
      </c>
      <c r="AB115" s="112">
        <f t="shared" si="247"/>
        <v>0</v>
      </c>
      <c r="AC115" s="108"/>
      <c r="AD115" s="108"/>
    </row>
    <row r="116" spans="1:39" x14ac:dyDescent="0.25">
      <c r="A116" s="43" t="s">
        <v>100</v>
      </c>
      <c r="B116" s="44">
        <v>250</v>
      </c>
      <c r="C116" s="45">
        <f>D116/B116*100</f>
        <v>78.570999999999998</v>
      </c>
      <c r="D116" s="46">
        <f t="shared" si="219"/>
        <v>196.42750000000001</v>
      </c>
      <c r="E116" s="47">
        <f t="shared" si="220"/>
        <v>2.3384226190476189</v>
      </c>
      <c r="F116" s="48">
        <f>G116/B116*100</f>
        <v>18.490000000000002</v>
      </c>
      <c r="G116" s="46">
        <f t="shared" si="221"/>
        <v>46.225000000000001</v>
      </c>
      <c r="H116" s="49">
        <f t="shared" si="222"/>
        <v>2.3112500000000002</v>
      </c>
      <c r="I116" s="106">
        <v>0</v>
      </c>
      <c r="J116" s="60">
        <f>250*I116/100</f>
        <v>0</v>
      </c>
      <c r="K116" s="47">
        <f t="shared" si="224"/>
        <v>0</v>
      </c>
      <c r="L116" s="106">
        <v>2.04E-4</v>
      </c>
      <c r="M116" s="60">
        <f>250*L116/100</f>
        <v>5.0999999999999993E-4</v>
      </c>
      <c r="N116" s="49">
        <f t="shared" si="226"/>
        <v>2.5499999999999997E-3</v>
      </c>
      <c r="O116" s="106">
        <v>4.59</v>
      </c>
      <c r="P116" s="60">
        <f>250*O116/100</f>
        <v>11.475</v>
      </c>
      <c r="Q116" s="54">
        <f t="shared" si="227"/>
        <v>4.4134615384615383</v>
      </c>
      <c r="R116" s="106">
        <v>4.51</v>
      </c>
      <c r="S116" s="60">
        <f>250*R116/100</f>
        <v>11.275</v>
      </c>
      <c r="T116" s="49">
        <f t="shared" si="228"/>
        <v>12.527777777777779</v>
      </c>
      <c r="U116" s="106">
        <v>2.3E-2</v>
      </c>
      <c r="V116" s="60">
        <f>250*U116/100</f>
        <v>5.7500000000000002E-2</v>
      </c>
      <c r="W116" s="106">
        <v>2.1000000000000001E-2</v>
      </c>
      <c r="X116" s="60">
        <f>250*W116/100</f>
        <v>5.2499999999999998E-2</v>
      </c>
      <c r="Y116" s="58">
        <f t="shared" si="231"/>
        <v>0.105</v>
      </c>
      <c r="Z116" s="106">
        <v>2.5999999999999999E-2</v>
      </c>
      <c r="AA116" s="60">
        <f>250*Z116/100</f>
        <v>6.5000000000000002E-2</v>
      </c>
      <c r="AB116" s="47">
        <f t="shared" si="232"/>
        <v>1.0833333333333335</v>
      </c>
      <c r="AE116"/>
      <c r="AF116"/>
      <c r="AG116"/>
      <c r="AH116"/>
      <c r="AI116"/>
      <c r="AJ116"/>
      <c r="AK116"/>
      <c r="AL116"/>
      <c r="AM116"/>
    </row>
    <row r="117" spans="1:39" x14ac:dyDescent="0.25">
      <c r="A117" s="43" t="s">
        <v>101</v>
      </c>
      <c r="B117" s="44">
        <v>400</v>
      </c>
      <c r="C117" s="45">
        <f>D117/B117*100</f>
        <v>78.570999999999998</v>
      </c>
      <c r="D117" s="46">
        <f t="shared" si="219"/>
        <v>314.28399999999999</v>
      </c>
      <c r="E117" s="47">
        <f t="shared" si="220"/>
        <v>3.7414761904761904</v>
      </c>
      <c r="F117" s="48">
        <f>G117/B117*100</f>
        <v>18.489999999999998</v>
      </c>
      <c r="G117" s="46">
        <f t="shared" si="221"/>
        <v>73.959999999999994</v>
      </c>
      <c r="H117" s="49">
        <f t="shared" si="222"/>
        <v>3.698</v>
      </c>
      <c r="I117" s="106">
        <v>0</v>
      </c>
      <c r="J117" s="60">
        <f>400*I117/100</f>
        <v>0</v>
      </c>
      <c r="K117" s="47">
        <f t="shared" si="224"/>
        <v>0</v>
      </c>
      <c r="L117" s="106">
        <v>0</v>
      </c>
      <c r="M117" s="60">
        <f>400*L117/100</f>
        <v>0</v>
      </c>
      <c r="N117" s="49">
        <f t="shared" si="226"/>
        <v>0</v>
      </c>
      <c r="O117" s="106">
        <v>4.59</v>
      </c>
      <c r="P117" s="60">
        <f>400*O117/100</f>
        <v>18.36</v>
      </c>
      <c r="Q117" s="54">
        <f t="shared" si="227"/>
        <v>7.0615384615384604</v>
      </c>
      <c r="R117" s="106">
        <v>4.51</v>
      </c>
      <c r="S117" s="60">
        <f>400*R117/100</f>
        <v>18.04</v>
      </c>
      <c r="T117" s="49">
        <f t="shared" si="228"/>
        <v>20.044444444444444</v>
      </c>
      <c r="U117" s="106">
        <v>2.3E-2</v>
      </c>
      <c r="V117" s="60">
        <f>400*U117/100</f>
        <v>9.1999999999999998E-2</v>
      </c>
      <c r="W117" s="106">
        <v>2.1000000000000001E-2</v>
      </c>
      <c r="X117" s="60">
        <f>400*W117/100</f>
        <v>8.4000000000000005E-2</v>
      </c>
      <c r="Y117" s="58">
        <f t="shared" si="231"/>
        <v>0.16800000000000001</v>
      </c>
      <c r="Z117" s="106">
        <v>0</v>
      </c>
      <c r="AA117" s="60">
        <f>400*Z117/100</f>
        <v>0</v>
      </c>
      <c r="AB117" s="47">
        <f t="shared" si="232"/>
        <v>0</v>
      </c>
      <c r="AE117"/>
      <c r="AF117"/>
      <c r="AG117"/>
      <c r="AH117"/>
      <c r="AI117"/>
      <c r="AJ117"/>
      <c r="AK117"/>
      <c r="AL117"/>
      <c r="AM117"/>
    </row>
    <row r="118" spans="1:39" x14ac:dyDescent="0.25">
      <c r="A118" s="43" t="s">
        <v>102</v>
      </c>
      <c r="B118" s="44">
        <v>500</v>
      </c>
      <c r="C118" s="45">
        <f>D118/B118*100</f>
        <v>78.570999999999998</v>
      </c>
      <c r="D118" s="46">
        <f t="shared" si="219"/>
        <v>392.85500000000002</v>
      </c>
      <c r="E118" s="47">
        <f t="shared" si="220"/>
        <v>4.6768452380952379</v>
      </c>
      <c r="F118" s="48">
        <f>G118/B118*100</f>
        <v>18.490000000000002</v>
      </c>
      <c r="G118" s="46">
        <f t="shared" si="221"/>
        <v>92.45</v>
      </c>
      <c r="H118" s="49">
        <f t="shared" si="222"/>
        <v>4.6225000000000005</v>
      </c>
      <c r="I118" s="106">
        <v>0</v>
      </c>
      <c r="J118" s="60">
        <f>500*I118/100</f>
        <v>0</v>
      </c>
      <c r="K118" s="47">
        <f t="shared" si="224"/>
        <v>0</v>
      </c>
      <c r="L118" s="106">
        <v>0</v>
      </c>
      <c r="M118" s="60">
        <f>500*L118/100</f>
        <v>0</v>
      </c>
      <c r="N118" s="49">
        <f t="shared" si="226"/>
        <v>0</v>
      </c>
      <c r="O118" s="106">
        <v>4.59</v>
      </c>
      <c r="P118" s="60">
        <f>500*O118/100</f>
        <v>22.95</v>
      </c>
      <c r="Q118" s="54">
        <f t="shared" si="227"/>
        <v>8.8269230769230766</v>
      </c>
      <c r="R118" s="106">
        <v>4.51</v>
      </c>
      <c r="S118" s="60">
        <f>500*R118/100</f>
        <v>22.55</v>
      </c>
      <c r="T118" s="49">
        <f t="shared" si="228"/>
        <v>25.055555555555557</v>
      </c>
      <c r="U118" s="106">
        <v>2.3E-2</v>
      </c>
      <c r="V118" s="60">
        <f>500*U118/100</f>
        <v>0.115</v>
      </c>
      <c r="W118" s="106">
        <v>2.1000000000000001E-2</v>
      </c>
      <c r="X118" s="60">
        <f>500*W118/100</f>
        <v>0.105</v>
      </c>
      <c r="Y118" s="58">
        <f t="shared" si="231"/>
        <v>0.21</v>
      </c>
      <c r="Z118" s="106">
        <v>0</v>
      </c>
      <c r="AA118" s="60">
        <f>500*Z118/100</f>
        <v>0</v>
      </c>
      <c r="AB118" s="47">
        <f t="shared" si="232"/>
        <v>0</v>
      </c>
      <c r="AE118"/>
      <c r="AF118"/>
      <c r="AG118"/>
      <c r="AH118"/>
      <c r="AI118"/>
      <c r="AJ118"/>
      <c r="AK118"/>
      <c r="AL118"/>
      <c r="AM118"/>
    </row>
    <row r="119" spans="1:39" x14ac:dyDescent="0.25">
      <c r="A119" s="88"/>
      <c r="C119" s="89"/>
      <c r="D119" s="90"/>
      <c r="E119" s="91"/>
      <c r="I119" s="83"/>
      <c r="J119" s="87"/>
      <c r="K119" s="85"/>
      <c r="O119" s="83"/>
      <c r="P119" s="87"/>
      <c r="Q119" s="85"/>
      <c r="U119" s="83"/>
      <c r="V119" s="85"/>
      <c r="Z119" s="83"/>
      <c r="AA119" s="87"/>
      <c r="AB119" s="85"/>
    </row>
    <row r="120" spans="1:39" x14ac:dyDescent="0.25">
      <c r="A120" s="100" t="s">
        <v>103</v>
      </c>
      <c r="C120" s="89"/>
      <c r="D120" s="90"/>
      <c r="E120" s="91"/>
      <c r="I120" s="83"/>
      <c r="J120" s="87"/>
      <c r="K120" s="85"/>
      <c r="O120" s="83"/>
      <c r="P120" s="87"/>
      <c r="Q120" s="85"/>
      <c r="U120" s="83"/>
      <c r="V120" s="85"/>
      <c r="Z120" s="83"/>
      <c r="AA120" s="87"/>
      <c r="AB120" s="85"/>
    </row>
    <row r="121" spans="1:39" x14ac:dyDescent="0.25">
      <c r="A121" s="43" t="s">
        <v>139</v>
      </c>
      <c r="B121" s="44">
        <v>50</v>
      </c>
      <c r="C121" s="45">
        <f t="shared" ref="C121:C128" si="248">D121/B121*100</f>
        <v>11.899999999999999</v>
      </c>
      <c r="D121" s="46">
        <f t="shared" ref="D121:D128" si="249">IF(AND(J121&lt;&gt;"",P121&lt;&gt;"",X121&lt;&gt;"",V121&lt;&gt;""),(P121+X121)*17+(J121*37)+(V121*8),"not complete")</f>
        <v>5.9499999999999993</v>
      </c>
      <c r="E121" s="47">
        <f t="shared" ref="E121:E128" si="250">+(D121/$E$6)*100</f>
        <v>7.0833333333333331E-2</v>
      </c>
      <c r="F121" s="48">
        <f t="shared" ref="F121:F128" si="251">G121/B121*100</f>
        <v>2.8</v>
      </c>
      <c r="G121" s="46">
        <f t="shared" ref="G121:G128" si="252">IF(AND(J121&lt;&gt;"",P121&lt;&gt;"",X121&lt;&gt;"",V121&lt;&gt;""),(P121+X121)*4+(J121*9)+(V121*2),"not complete")</f>
        <v>1.4</v>
      </c>
      <c r="H121" s="49">
        <f t="shared" ref="H121:H128" si="253">+(G121/$H$6)*100</f>
        <v>6.9999999999999993E-2</v>
      </c>
      <c r="I121" s="50">
        <f t="shared" ref="I121:I128" si="254">J121/B121*100</f>
        <v>0</v>
      </c>
      <c r="J121" s="60">
        <v>0</v>
      </c>
      <c r="K121" s="47">
        <f t="shared" ref="K121:K128" si="255">+(J121/$K$6)*100</f>
        <v>0</v>
      </c>
      <c r="L121" s="52">
        <f t="shared" ref="L121:L128" si="256">M121/B121*100</f>
        <v>0</v>
      </c>
      <c r="M121" s="60">
        <v>0</v>
      </c>
      <c r="N121" s="49">
        <f t="shared" ref="N121:N128" si="257">+(M121/$N$6)*100</f>
        <v>0</v>
      </c>
      <c r="O121" s="50">
        <f t="shared" ref="O121:O128" si="258">P121/B121*100</f>
        <v>0.4</v>
      </c>
      <c r="P121" s="51">
        <v>0.2</v>
      </c>
      <c r="Q121" s="54">
        <f t="shared" ref="Q121:Q128" si="259">+(P121/$Q$6)*100</f>
        <v>7.6923076923076927E-2</v>
      </c>
      <c r="R121" s="55">
        <f t="shared" ref="R121:R128" si="260">S121/B121*100</f>
        <v>0.4</v>
      </c>
      <c r="S121" s="51">
        <v>0.2</v>
      </c>
      <c r="T121" s="49">
        <f t="shared" ref="T121:T128" si="261">+(S121/$T$6)*100</f>
        <v>0.22222222222222221</v>
      </c>
      <c r="U121" s="50">
        <f t="shared" ref="U121:U128" si="262">V121/B121*100</f>
        <v>0</v>
      </c>
      <c r="V121" s="56">
        <v>0</v>
      </c>
      <c r="W121" s="57">
        <f t="shared" ref="W121:W128" si="263">X121/B121*100</f>
        <v>0.3</v>
      </c>
      <c r="X121" s="51">
        <v>0.15</v>
      </c>
      <c r="Y121" s="58">
        <f t="shared" ref="Y121:Y128" si="264">+(X121/$Y$6)*100</f>
        <v>0.3</v>
      </c>
      <c r="Z121" s="59">
        <f t="shared" ref="Z121:Z128" si="265">AA121/B121*100</f>
        <v>4.0000000000000001E-3</v>
      </c>
      <c r="AA121" s="51">
        <v>2E-3</v>
      </c>
      <c r="AB121" s="47">
        <f t="shared" ref="AB121:AB128" si="266">(AA121/$AB$6)*100</f>
        <v>3.3333333333333333E-2</v>
      </c>
      <c r="AE121"/>
      <c r="AF121"/>
      <c r="AG121"/>
      <c r="AH121"/>
      <c r="AI121"/>
      <c r="AJ121"/>
      <c r="AK121"/>
      <c r="AL121"/>
      <c r="AM121"/>
    </row>
    <row r="122" spans="1:39" x14ac:dyDescent="0.25">
      <c r="A122" s="43" t="s">
        <v>104</v>
      </c>
      <c r="B122" s="44">
        <v>200</v>
      </c>
      <c r="C122" s="45">
        <f t="shared" si="248"/>
        <v>8.5</v>
      </c>
      <c r="D122" s="46">
        <f t="shared" si="249"/>
        <v>17</v>
      </c>
      <c r="E122" s="47">
        <f t="shared" si="250"/>
        <v>0.20238095238095236</v>
      </c>
      <c r="F122" s="48">
        <f t="shared" si="251"/>
        <v>2</v>
      </c>
      <c r="G122" s="46">
        <f t="shared" si="252"/>
        <v>4</v>
      </c>
      <c r="H122" s="49">
        <f t="shared" si="253"/>
        <v>0.2</v>
      </c>
      <c r="I122" s="50">
        <f t="shared" si="254"/>
        <v>0</v>
      </c>
      <c r="J122" s="60">
        <v>0</v>
      </c>
      <c r="K122" s="47">
        <f t="shared" si="255"/>
        <v>0</v>
      </c>
      <c r="L122" s="52">
        <f t="shared" si="256"/>
        <v>0</v>
      </c>
      <c r="M122" s="60">
        <v>0</v>
      </c>
      <c r="N122" s="49">
        <f t="shared" si="257"/>
        <v>0</v>
      </c>
      <c r="O122" s="50">
        <f t="shared" si="258"/>
        <v>0.3</v>
      </c>
      <c r="P122" s="51">
        <v>0.6</v>
      </c>
      <c r="Q122" s="54">
        <f t="shared" si="259"/>
        <v>0.23076923076923075</v>
      </c>
      <c r="R122" s="55">
        <f t="shared" si="260"/>
        <v>0.3</v>
      </c>
      <c r="S122" s="51">
        <v>0.6</v>
      </c>
      <c r="T122" s="49">
        <f t="shared" si="261"/>
        <v>0.66666666666666663</v>
      </c>
      <c r="U122" s="50">
        <f t="shared" si="262"/>
        <v>0</v>
      </c>
      <c r="V122" s="56">
        <v>0</v>
      </c>
      <c r="W122" s="57">
        <f t="shared" si="263"/>
        <v>0.2</v>
      </c>
      <c r="X122" s="51">
        <v>0.4</v>
      </c>
      <c r="Y122" s="58">
        <f t="shared" si="264"/>
        <v>0.8</v>
      </c>
      <c r="Z122" s="59">
        <f t="shared" si="265"/>
        <v>3.0000000000000001E-3</v>
      </c>
      <c r="AA122" s="51">
        <v>6.0000000000000001E-3</v>
      </c>
      <c r="AB122" s="47">
        <f t="shared" si="266"/>
        <v>0.1</v>
      </c>
      <c r="AE122"/>
      <c r="AF122"/>
      <c r="AG122"/>
      <c r="AH122"/>
      <c r="AI122"/>
      <c r="AJ122"/>
      <c r="AK122"/>
      <c r="AL122"/>
      <c r="AM122"/>
    </row>
    <row r="123" spans="1:39" x14ac:dyDescent="0.25">
      <c r="A123" s="43" t="s">
        <v>105</v>
      </c>
      <c r="B123" s="44">
        <v>300</v>
      </c>
      <c r="C123" s="45">
        <f t="shared" si="248"/>
        <v>8.5</v>
      </c>
      <c r="D123" s="46">
        <f t="shared" si="249"/>
        <v>25.5</v>
      </c>
      <c r="E123" s="47">
        <f t="shared" si="250"/>
        <v>0.30357142857142855</v>
      </c>
      <c r="F123" s="48">
        <f t="shared" si="251"/>
        <v>2</v>
      </c>
      <c r="G123" s="46">
        <f t="shared" si="252"/>
        <v>6</v>
      </c>
      <c r="H123" s="49">
        <f t="shared" si="253"/>
        <v>0.3</v>
      </c>
      <c r="I123" s="50">
        <f t="shared" si="254"/>
        <v>0</v>
      </c>
      <c r="J123" s="60">
        <v>0</v>
      </c>
      <c r="K123" s="47">
        <f t="shared" si="255"/>
        <v>0</v>
      </c>
      <c r="L123" s="52">
        <f t="shared" si="256"/>
        <v>0</v>
      </c>
      <c r="M123" s="60">
        <v>0</v>
      </c>
      <c r="N123" s="49">
        <f t="shared" si="257"/>
        <v>0</v>
      </c>
      <c r="O123" s="50">
        <f t="shared" si="258"/>
        <v>0.3</v>
      </c>
      <c r="P123" s="51">
        <v>0.9</v>
      </c>
      <c r="Q123" s="54">
        <f t="shared" si="259"/>
        <v>0.34615384615384615</v>
      </c>
      <c r="R123" s="55">
        <f t="shared" si="260"/>
        <v>0.3</v>
      </c>
      <c r="S123" s="51">
        <v>0.9</v>
      </c>
      <c r="T123" s="49">
        <f t="shared" si="261"/>
        <v>1</v>
      </c>
      <c r="U123" s="50">
        <f t="shared" si="262"/>
        <v>0</v>
      </c>
      <c r="V123" s="56">
        <v>0</v>
      </c>
      <c r="W123" s="57">
        <f t="shared" si="263"/>
        <v>0.2</v>
      </c>
      <c r="X123" s="51">
        <v>0.6</v>
      </c>
      <c r="Y123" s="58">
        <f t="shared" si="264"/>
        <v>1.2</v>
      </c>
      <c r="Z123" s="59">
        <f t="shared" si="265"/>
        <v>2.9999999999999996E-3</v>
      </c>
      <c r="AA123" s="51">
        <v>8.9999999999999993E-3</v>
      </c>
      <c r="AB123" s="47">
        <f t="shared" si="266"/>
        <v>0.15</v>
      </c>
      <c r="AE123"/>
      <c r="AF123"/>
      <c r="AG123"/>
      <c r="AH123"/>
      <c r="AI123"/>
      <c r="AJ123"/>
      <c r="AK123"/>
      <c r="AL123"/>
      <c r="AM123"/>
    </row>
    <row r="124" spans="1:39" x14ac:dyDescent="0.25">
      <c r="A124" s="43" t="s">
        <v>106</v>
      </c>
      <c r="B124" s="44">
        <v>200</v>
      </c>
      <c r="C124" s="45">
        <f t="shared" si="248"/>
        <v>69.460000000000008</v>
      </c>
      <c r="D124" s="46">
        <f t="shared" si="249"/>
        <v>138.92000000000002</v>
      </c>
      <c r="E124" s="47">
        <f t="shared" si="250"/>
        <v>1.6538095238095241</v>
      </c>
      <c r="F124" s="48">
        <f t="shared" si="251"/>
        <v>16.52</v>
      </c>
      <c r="G124" s="46">
        <f t="shared" si="252"/>
        <v>33.04</v>
      </c>
      <c r="H124" s="49">
        <f t="shared" si="253"/>
        <v>1.6519999999999999</v>
      </c>
      <c r="I124" s="50">
        <f t="shared" si="254"/>
        <v>0.6</v>
      </c>
      <c r="J124" s="60">
        <v>1.2</v>
      </c>
      <c r="K124" s="47">
        <f t="shared" si="255"/>
        <v>1.7142857142857144</v>
      </c>
      <c r="L124" s="52">
        <f t="shared" si="256"/>
        <v>0.38500000000000001</v>
      </c>
      <c r="M124" s="60">
        <v>0.77</v>
      </c>
      <c r="N124" s="49">
        <f t="shared" si="257"/>
        <v>3.85</v>
      </c>
      <c r="O124" s="53">
        <f t="shared" si="258"/>
        <v>1.6049999999999998</v>
      </c>
      <c r="P124" s="51">
        <v>3.21</v>
      </c>
      <c r="Q124" s="54">
        <f t="shared" si="259"/>
        <v>1.2346153846153844</v>
      </c>
      <c r="R124" s="55">
        <f t="shared" si="260"/>
        <v>1.6049999999999998</v>
      </c>
      <c r="S124" s="51">
        <v>3.21</v>
      </c>
      <c r="T124" s="49">
        <f t="shared" si="261"/>
        <v>3.5666666666666664</v>
      </c>
      <c r="U124" s="50">
        <f t="shared" si="262"/>
        <v>0</v>
      </c>
      <c r="V124" s="56">
        <v>0</v>
      </c>
      <c r="W124" s="57">
        <f t="shared" si="263"/>
        <v>1.175</v>
      </c>
      <c r="X124" s="51">
        <v>2.35</v>
      </c>
      <c r="Y124" s="58">
        <f t="shared" si="264"/>
        <v>4.7</v>
      </c>
      <c r="Z124" s="59">
        <f t="shared" si="265"/>
        <v>0.05</v>
      </c>
      <c r="AA124" s="51">
        <v>0.1</v>
      </c>
      <c r="AB124" s="47">
        <f t="shared" si="266"/>
        <v>1.6666666666666667</v>
      </c>
      <c r="AE124"/>
      <c r="AF124"/>
      <c r="AG124"/>
      <c r="AH124"/>
      <c r="AI124"/>
      <c r="AJ124"/>
      <c r="AK124"/>
      <c r="AL124"/>
      <c r="AM124"/>
    </row>
    <row r="125" spans="1:39" x14ac:dyDescent="0.25">
      <c r="A125" s="43" t="s">
        <v>107</v>
      </c>
      <c r="B125" s="44">
        <v>300</v>
      </c>
      <c r="C125" s="45">
        <f t="shared" si="248"/>
        <v>70.896666666666675</v>
      </c>
      <c r="D125" s="46">
        <f t="shared" si="249"/>
        <v>212.69000000000003</v>
      </c>
      <c r="E125" s="47">
        <f t="shared" si="250"/>
        <v>2.5320238095238099</v>
      </c>
      <c r="F125" s="48">
        <f t="shared" si="251"/>
        <v>16.86</v>
      </c>
      <c r="G125" s="46">
        <f t="shared" si="252"/>
        <v>50.58</v>
      </c>
      <c r="H125" s="49">
        <f t="shared" si="253"/>
        <v>2.5289999999999999</v>
      </c>
      <c r="I125" s="50">
        <f t="shared" si="254"/>
        <v>0.60666666666666669</v>
      </c>
      <c r="J125" s="60">
        <v>1.82</v>
      </c>
      <c r="K125" s="47">
        <f t="shared" si="255"/>
        <v>2.6</v>
      </c>
      <c r="L125" s="52">
        <f t="shared" si="256"/>
        <v>0.39333333333333331</v>
      </c>
      <c r="M125" s="60">
        <v>1.18</v>
      </c>
      <c r="N125" s="49">
        <f t="shared" si="257"/>
        <v>5.8999999999999995</v>
      </c>
      <c r="O125" s="53">
        <f t="shared" si="258"/>
        <v>1.6466666666666667</v>
      </c>
      <c r="P125" s="51">
        <v>4.9400000000000004</v>
      </c>
      <c r="Q125" s="54">
        <f t="shared" si="259"/>
        <v>1.9000000000000004</v>
      </c>
      <c r="R125" s="55">
        <f t="shared" si="260"/>
        <v>1.6466666666666667</v>
      </c>
      <c r="S125" s="51">
        <v>4.9400000000000004</v>
      </c>
      <c r="T125" s="49">
        <f t="shared" si="261"/>
        <v>5.4888888888888889</v>
      </c>
      <c r="U125" s="50">
        <f t="shared" si="262"/>
        <v>0</v>
      </c>
      <c r="V125" s="56">
        <v>0</v>
      </c>
      <c r="W125" s="57">
        <f t="shared" si="263"/>
        <v>1.2033333333333334</v>
      </c>
      <c r="X125" s="51">
        <v>3.61</v>
      </c>
      <c r="Y125" s="58">
        <f t="shared" si="264"/>
        <v>7.22</v>
      </c>
      <c r="Z125" s="59">
        <f t="shared" si="265"/>
        <v>5.2666666666666674E-2</v>
      </c>
      <c r="AA125" s="51">
        <v>0.158</v>
      </c>
      <c r="AB125" s="47">
        <f t="shared" si="266"/>
        <v>2.6333333333333333</v>
      </c>
      <c r="AE125"/>
      <c r="AF125"/>
      <c r="AG125"/>
      <c r="AH125"/>
      <c r="AI125"/>
      <c r="AJ125"/>
      <c r="AK125"/>
      <c r="AL125"/>
      <c r="AM125"/>
    </row>
    <row r="126" spans="1:39" x14ac:dyDescent="0.25">
      <c r="A126" s="43" t="s">
        <v>108</v>
      </c>
      <c r="B126" s="44">
        <v>300</v>
      </c>
      <c r="C126" s="45">
        <f t="shared" si="248"/>
        <v>87.24666666666667</v>
      </c>
      <c r="D126" s="46">
        <f t="shared" si="249"/>
        <v>261.74</v>
      </c>
      <c r="E126" s="47">
        <f t="shared" si="250"/>
        <v>3.1159523809523813</v>
      </c>
      <c r="F126" s="48">
        <f t="shared" si="251"/>
        <v>20.743333333333332</v>
      </c>
      <c r="G126" s="46">
        <f t="shared" si="252"/>
        <v>62.23</v>
      </c>
      <c r="H126" s="49">
        <f t="shared" si="253"/>
        <v>3.1114999999999995</v>
      </c>
      <c r="I126" s="50">
        <f t="shared" si="254"/>
        <v>0.73</v>
      </c>
      <c r="J126" s="60">
        <v>2.19</v>
      </c>
      <c r="K126" s="47">
        <f t="shared" si="255"/>
        <v>3.1285714285714286</v>
      </c>
      <c r="L126" s="52">
        <f t="shared" si="256"/>
        <v>0.48</v>
      </c>
      <c r="M126" s="60">
        <v>1.44</v>
      </c>
      <c r="N126" s="49">
        <f t="shared" si="257"/>
        <v>7.1999999999999993</v>
      </c>
      <c r="O126" s="53">
        <f t="shared" si="258"/>
        <v>2.06</v>
      </c>
      <c r="P126" s="51">
        <v>6.18</v>
      </c>
      <c r="Q126" s="54">
        <f t="shared" si="259"/>
        <v>2.3769230769230769</v>
      </c>
      <c r="R126" s="55">
        <f t="shared" si="260"/>
        <v>2.06</v>
      </c>
      <c r="S126" s="51">
        <v>6.18</v>
      </c>
      <c r="T126" s="49">
        <f t="shared" si="261"/>
        <v>6.8666666666666671</v>
      </c>
      <c r="U126" s="50">
        <f t="shared" si="262"/>
        <v>0</v>
      </c>
      <c r="V126" s="56">
        <v>0</v>
      </c>
      <c r="W126" s="57">
        <f t="shared" si="263"/>
        <v>1.4833333333333334</v>
      </c>
      <c r="X126" s="51">
        <v>4.45</v>
      </c>
      <c r="Y126" s="58">
        <f t="shared" si="264"/>
        <v>8.9</v>
      </c>
      <c r="Z126" s="59">
        <f t="shared" si="265"/>
        <v>0.06</v>
      </c>
      <c r="AA126" s="51">
        <v>0.18</v>
      </c>
      <c r="AB126" s="47">
        <f t="shared" si="266"/>
        <v>3</v>
      </c>
      <c r="AE126"/>
      <c r="AF126"/>
      <c r="AG126"/>
      <c r="AH126"/>
      <c r="AI126"/>
      <c r="AJ126"/>
      <c r="AK126"/>
      <c r="AL126"/>
      <c r="AM126"/>
    </row>
    <row r="127" spans="1:39" x14ac:dyDescent="0.25">
      <c r="A127" s="43" t="s">
        <v>109</v>
      </c>
      <c r="B127" s="44">
        <v>200</v>
      </c>
      <c r="C127" s="45">
        <f t="shared" si="248"/>
        <v>97.6</v>
      </c>
      <c r="D127" s="46">
        <f t="shared" si="249"/>
        <v>195.2</v>
      </c>
      <c r="E127" s="47">
        <f t="shared" si="250"/>
        <v>2.323809523809524</v>
      </c>
      <c r="F127" s="48">
        <f t="shared" si="251"/>
        <v>23.2</v>
      </c>
      <c r="G127" s="46">
        <f t="shared" si="252"/>
        <v>46.4</v>
      </c>
      <c r="H127" s="49">
        <f t="shared" si="253"/>
        <v>2.3199999999999998</v>
      </c>
      <c r="I127" s="50">
        <f t="shared" si="254"/>
        <v>0.8</v>
      </c>
      <c r="J127" s="60">
        <v>1.6</v>
      </c>
      <c r="K127" s="47">
        <f t="shared" si="255"/>
        <v>2.2857142857142856</v>
      </c>
      <c r="L127" s="52">
        <f t="shared" si="256"/>
        <v>0.55000000000000004</v>
      </c>
      <c r="M127" s="60">
        <v>1.1000000000000001</v>
      </c>
      <c r="N127" s="49">
        <f t="shared" si="257"/>
        <v>5.5000000000000009</v>
      </c>
      <c r="O127" s="53">
        <f t="shared" si="258"/>
        <v>2.2999999999999998</v>
      </c>
      <c r="P127" s="51">
        <v>4.5999999999999996</v>
      </c>
      <c r="Q127" s="54">
        <f t="shared" si="259"/>
        <v>1.7692307692307692</v>
      </c>
      <c r="R127" s="55">
        <f t="shared" si="260"/>
        <v>2.2999999999999998</v>
      </c>
      <c r="S127" s="51">
        <v>4.5999999999999996</v>
      </c>
      <c r="T127" s="49">
        <f t="shared" si="261"/>
        <v>5.1111111111111107</v>
      </c>
      <c r="U127" s="50">
        <f t="shared" si="262"/>
        <v>0</v>
      </c>
      <c r="V127" s="56">
        <v>0</v>
      </c>
      <c r="W127" s="57">
        <f t="shared" si="263"/>
        <v>1.7000000000000002</v>
      </c>
      <c r="X127" s="51">
        <v>3.4</v>
      </c>
      <c r="Y127" s="58">
        <f t="shared" si="264"/>
        <v>6.8000000000000007</v>
      </c>
      <c r="Z127" s="59">
        <f t="shared" si="265"/>
        <v>7.0000000000000007E-2</v>
      </c>
      <c r="AA127" s="51">
        <v>0.14000000000000001</v>
      </c>
      <c r="AB127" s="47">
        <f t="shared" si="266"/>
        <v>2.3333333333333335</v>
      </c>
      <c r="AE127"/>
      <c r="AF127"/>
      <c r="AG127"/>
      <c r="AH127"/>
      <c r="AI127"/>
      <c r="AJ127"/>
      <c r="AK127"/>
      <c r="AL127"/>
      <c r="AM127"/>
    </row>
    <row r="128" spans="1:39" x14ac:dyDescent="0.25">
      <c r="A128" s="43" t="s">
        <v>109</v>
      </c>
      <c r="B128" s="44">
        <v>300</v>
      </c>
      <c r="C128" s="45">
        <f t="shared" si="248"/>
        <v>91.266666666666652</v>
      </c>
      <c r="D128" s="46">
        <f t="shared" si="249"/>
        <v>273.79999999999995</v>
      </c>
      <c r="E128" s="47">
        <f t="shared" si="250"/>
        <v>3.2595238095238086</v>
      </c>
      <c r="F128" s="48">
        <f t="shared" si="251"/>
        <v>21.699999999999996</v>
      </c>
      <c r="G128" s="46">
        <f t="shared" si="252"/>
        <v>65.099999999999994</v>
      </c>
      <c r="H128" s="49">
        <f t="shared" si="253"/>
        <v>3.2549999999999994</v>
      </c>
      <c r="I128" s="50">
        <f t="shared" si="254"/>
        <v>0.76666666666666661</v>
      </c>
      <c r="J128" s="60">
        <v>2.2999999999999998</v>
      </c>
      <c r="K128" s="47">
        <f t="shared" si="255"/>
        <v>3.2857142857142856</v>
      </c>
      <c r="L128" s="52">
        <f t="shared" si="256"/>
        <v>0.5</v>
      </c>
      <c r="M128" s="60">
        <v>1.5</v>
      </c>
      <c r="N128" s="49">
        <f t="shared" si="257"/>
        <v>7.5</v>
      </c>
      <c r="O128" s="53">
        <f t="shared" si="258"/>
        <v>2.166666666666667</v>
      </c>
      <c r="P128" s="51">
        <v>6.5</v>
      </c>
      <c r="Q128" s="54">
        <f t="shared" si="259"/>
        <v>2.5</v>
      </c>
      <c r="R128" s="55">
        <f t="shared" si="260"/>
        <v>2.166666666666667</v>
      </c>
      <c r="S128" s="51">
        <v>6.5</v>
      </c>
      <c r="T128" s="49">
        <f t="shared" si="261"/>
        <v>7.2222222222222214</v>
      </c>
      <c r="U128" s="50">
        <f t="shared" si="262"/>
        <v>0</v>
      </c>
      <c r="V128" s="56">
        <v>0</v>
      </c>
      <c r="W128" s="57">
        <f t="shared" si="263"/>
        <v>1.5333333333333332</v>
      </c>
      <c r="X128" s="51">
        <v>4.5999999999999996</v>
      </c>
      <c r="Y128" s="58">
        <f t="shared" si="264"/>
        <v>9.1999999999999993</v>
      </c>
      <c r="Z128" s="59">
        <f t="shared" si="265"/>
        <v>0.06</v>
      </c>
      <c r="AA128" s="51">
        <v>0.18</v>
      </c>
      <c r="AB128" s="47">
        <f t="shared" si="266"/>
        <v>3</v>
      </c>
      <c r="AE128"/>
      <c r="AF128"/>
      <c r="AG128"/>
      <c r="AH128"/>
      <c r="AI128"/>
      <c r="AJ128"/>
      <c r="AK128"/>
      <c r="AL128"/>
      <c r="AM128"/>
    </row>
    <row r="130" spans="1:39" x14ac:dyDescent="0.25">
      <c r="A130" s="100" t="s">
        <v>110</v>
      </c>
      <c r="C130" s="89"/>
      <c r="D130" s="90"/>
      <c r="E130" s="91"/>
      <c r="I130" s="83"/>
      <c r="J130" s="87"/>
      <c r="K130" s="85"/>
      <c r="O130" s="83"/>
      <c r="P130" s="87"/>
      <c r="Q130" s="85"/>
      <c r="U130" s="83"/>
      <c r="V130" s="85"/>
      <c r="Z130" s="83"/>
      <c r="AA130" s="87"/>
      <c r="AB130" s="85"/>
    </row>
    <row r="131" spans="1:39" ht="13.25" customHeight="1" x14ac:dyDescent="0.25">
      <c r="A131" s="43" t="s">
        <v>111</v>
      </c>
      <c r="B131" s="44">
        <v>136.5</v>
      </c>
      <c r="C131" s="45">
        <f t="shared" ref="C131:C144" si="267">D131/B131*100</f>
        <v>1067.0439560439559</v>
      </c>
      <c r="D131" s="46">
        <f t="shared" ref="D131:D144" si="268">IF(AND(J131&lt;&gt;"",P131&lt;&gt;"",X131&lt;&gt;"",V131&lt;&gt;""),(P131+X131)*17+(J131*37)+(V131*8),"not complete")</f>
        <v>1456.5149999999999</v>
      </c>
      <c r="E131" s="47">
        <f t="shared" ref="E131:E144" si="269">+(D131/$E$6)*100</f>
        <v>17.339464285714286</v>
      </c>
      <c r="F131" s="48">
        <f t="shared" ref="F131:F144" si="270">G131/B131*100</f>
        <v>255.89597069597065</v>
      </c>
      <c r="G131" s="46">
        <f t="shared" ref="G131:G144" si="271">IF(AND(J131&lt;&gt;"",P131&lt;&gt;"",X131&lt;&gt;"",V131&lt;&gt;""),(P131+X131)*4+(J131*9)+(V131*2),"not complete")</f>
        <v>349.29799999999994</v>
      </c>
      <c r="H131" s="49">
        <f t="shared" ref="H131:H144" si="272">+(G131/$H$6)*100</f>
        <v>17.464899999999997</v>
      </c>
      <c r="I131" s="50">
        <f t="shared" ref="I131:I144" si="273">J131/B131*100</f>
        <v>11.164835164835164</v>
      </c>
      <c r="J131" s="51">
        <v>15.24</v>
      </c>
      <c r="K131" s="47">
        <f t="shared" ref="K131:K144" si="274">+(J131/$K$6)*100</f>
        <v>21.771428571428572</v>
      </c>
      <c r="L131" s="52">
        <f t="shared" ref="L131:L144" si="275">M131/B131*100</f>
        <v>5.3699633699633704</v>
      </c>
      <c r="M131" s="51">
        <v>7.33</v>
      </c>
      <c r="N131" s="49">
        <f t="shared" ref="N131:N144" si="276">+(M131/$N$6)*100</f>
        <v>36.65</v>
      </c>
      <c r="O131" s="53">
        <f t="shared" ref="O131:O144" si="277">P131/B131*100</f>
        <v>19.179487179487179</v>
      </c>
      <c r="P131" s="51">
        <v>26.18</v>
      </c>
      <c r="Q131" s="54">
        <f t="shared" ref="Q131:Q144" si="278">+(P131/$Q$6)*100</f>
        <v>10.069230769230769</v>
      </c>
      <c r="R131" s="55">
        <f t="shared" ref="R131:R144" si="279">S131/B131*100</f>
        <v>1.7289377289377288</v>
      </c>
      <c r="S131" s="51">
        <v>2.36</v>
      </c>
      <c r="T131" s="49">
        <f t="shared" ref="T131:T144" si="280">+(S131/$T$6)*100</f>
        <v>2.6222222222222218</v>
      </c>
      <c r="U131" s="50">
        <f t="shared" ref="U131:U144" si="281">V131/B131*100</f>
        <v>13.115750915750915</v>
      </c>
      <c r="V131" s="51">
        <v>17.902999999999999</v>
      </c>
      <c r="W131" s="51">
        <v>1.595</v>
      </c>
      <c r="X131" s="51">
        <v>17.902999999999999</v>
      </c>
      <c r="Y131" s="58">
        <f t="shared" ref="Y131:Y144" si="282">+(X131/$Y$6)*100</f>
        <v>35.805999999999997</v>
      </c>
      <c r="Z131" s="59">
        <f t="shared" ref="Z131:Z141" si="283">AA131/B131*100</f>
        <v>0.99560439560439551</v>
      </c>
      <c r="AA131" s="51">
        <v>1.359</v>
      </c>
      <c r="AB131" s="47">
        <f t="shared" ref="AB131:AB144" si="284">(AA131/$AB$6)*100</f>
        <v>22.650000000000002</v>
      </c>
      <c r="AE131"/>
      <c r="AF131"/>
      <c r="AG131"/>
      <c r="AH131"/>
      <c r="AI131"/>
      <c r="AJ131"/>
      <c r="AK131"/>
      <c r="AL131"/>
      <c r="AM131"/>
    </row>
    <row r="132" spans="1:39" ht="13.25" customHeight="1" x14ac:dyDescent="0.25">
      <c r="A132" s="43" t="s">
        <v>112</v>
      </c>
      <c r="B132" s="44">
        <v>131</v>
      </c>
      <c r="C132" s="45">
        <f t="shared" si="267"/>
        <v>1009.6923664122137</v>
      </c>
      <c r="D132" s="46">
        <f t="shared" si="268"/>
        <v>1322.6969999999999</v>
      </c>
      <c r="E132" s="47">
        <f t="shared" si="269"/>
        <v>15.746392857142855</v>
      </c>
      <c r="F132" s="48">
        <f t="shared" si="270"/>
        <v>241.93206106870227</v>
      </c>
      <c r="G132" s="46">
        <f t="shared" si="271"/>
        <v>316.93099999999998</v>
      </c>
      <c r="H132" s="49">
        <f t="shared" si="272"/>
        <v>15.846549999999999</v>
      </c>
      <c r="I132" s="50">
        <f t="shared" si="273"/>
        <v>9.9931297709923665</v>
      </c>
      <c r="J132" s="51">
        <v>13.090999999999999</v>
      </c>
      <c r="K132" s="47">
        <f t="shared" si="274"/>
        <v>18.701428571428572</v>
      </c>
      <c r="L132" s="52">
        <f t="shared" si="275"/>
        <v>4.9160305343511457</v>
      </c>
      <c r="M132" s="51">
        <v>6.44</v>
      </c>
      <c r="N132" s="49">
        <f t="shared" si="276"/>
        <v>32.200000000000003</v>
      </c>
      <c r="O132" s="53">
        <f t="shared" si="277"/>
        <v>19.916030534351144</v>
      </c>
      <c r="P132" s="51">
        <v>26.09</v>
      </c>
      <c r="Q132" s="54">
        <f t="shared" si="278"/>
        <v>10.034615384615385</v>
      </c>
      <c r="R132" s="55">
        <f t="shared" si="279"/>
        <v>1.7786259541984735</v>
      </c>
      <c r="S132" s="51">
        <v>2.33</v>
      </c>
      <c r="T132" s="49">
        <f t="shared" si="280"/>
        <v>2.588888888888889</v>
      </c>
      <c r="U132" s="50">
        <f t="shared" si="281"/>
        <v>12.054961832061069</v>
      </c>
      <c r="V132" s="51">
        <v>15.792</v>
      </c>
      <c r="W132" s="51">
        <v>1.595</v>
      </c>
      <c r="X132" s="51">
        <v>15.792</v>
      </c>
      <c r="Y132" s="58">
        <f t="shared" si="282"/>
        <v>31.584</v>
      </c>
      <c r="Z132" s="59">
        <f t="shared" si="283"/>
        <v>0.89618320610687019</v>
      </c>
      <c r="AA132" s="51">
        <v>1.1739999999999999</v>
      </c>
      <c r="AB132" s="47">
        <f t="shared" si="284"/>
        <v>19.566666666666666</v>
      </c>
      <c r="AE132"/>
      <c r="AF132"/>
      <c r="AG132"/>
      <c r="AH132"/>
      <c r="AI132"/>
      <c r="AJ132"/>
      <c r="AK132"/>
      <c r="AL132"/>
      <c r="AM132"/>
    </row>
    <row r="133" spans="1:39" ht="13.25" customHeight="1" x14ac:dyDescent="0.25">
      <c r="A133" s="43" t="s">
        <v>113</v>
      </c>
      <c r="B133" s="44">
        <v>122</v>
      </c>
      <c r="C133" s="45">
        <f t="shared" si="267"/>
        <v>1287.5934426229508</v>
      </c>
      <c r="D133" s="46">
        <f t="shared" si="268"/>
        <v>1570.864</v>
      </c>
      <c r="E133" s="47">
        <f t="shared" si="269"/>
        <v>18.700761904761904</v>
      </c>
      <c r="F133" s="48">
        <f t="shared" si="270"/>
        <v>309.11311475409838</v>
      </c>
      <c r="G133" s="46">
        <f t="shared" si="271"/>
        <v>377.11799999999999</v>
      </c>
      <c r="H133" s="49">
        <f t="shared" si="272"/>
        <v>18.855900000000002</v>
      </c>
      <c r="I133" s="50">
        <f t="shared" si="273"/>
        <v>14.985245901639344</v>
      </c>
      <c r="J133" s="51">
        <v>18.282</v>
      </c>
      <c r="K133" s="47">
        <f t="shared" si="274"/>
        <v>26.117142857142856</v>
      </c>
      <c r="L133" s="52">
        <f t="shared" si="275"/>
        <v>6.9647540983606548</v>
      </c>
      <c r="M133" s="51">
        <v>8.4969999999999999</v>
      </c>
      <c r="N133" s="49">
        <f t="shared" si="276"/>
        <v>42.484999999999999</v>
      </c>
      <c r="O133" s="53">
        <f t="shared" si="277"/>
        <v>21.344262295081968</v>
      </c>
      <c r="P133" s="51">
        <v>26.04</v>
      </c>
      <c r="Q133" s="54">
        <f t="shared" si="278"/>
        <v>10.015384615384615</v>
      </c>
      <c r="R133" s="55">
        <f t="shared" si="279"/>
        <v>2.0655737704918034</v>
      </c>
      <c r="S133" s="51">
        <v>2.52</v>
      </c>
      <c r="T133" s="49">
        <f t="shared" si="280"/>
        <v>2.8000000000000003</v>
      </c>
      <c r="U133" s="50">
        <f t="shared" si="281"/>
        <v>14.811475409836067</v>
      </c>
      <c r="V133" s="51">
        <v>18.07</v>
      </c>
      <c r="W133" s="51">
        <v>1.595</v>
      </c>
      <c r="X133" s="51">
        <v>18.07</v>
      </c>
      <c r="Y133" s="58">
        <f t="shared" si="282"/>
        <v>36.14</v>
      </c>
      <c r="Z133" s="59">
        <f t="shared" si="283"/>
        <v>1.3688524590163933</v>
      </c>
      <c r="AA133" s="51">
        <v>1.67</v>
      </c>
      <c r="AB133" s="47">
        <f t="shared" si="284"/>
        <v>27.833333333333332</v>
      </c>
      <c r="AE133"/>
      <c r="AF133"/>
      <c r="AG133"/>
      <c r="AH133"/>
      <c r="AI133"/>
      <c r="AJ133"/>
      <c r="AK133"/>
      <c r="AL133"/>
      <c r="AM133"/>
    </row>
    <row r="134" spans="1:39" ht="13.25" customHeight="1" x14ac:dyDescent="0.25">
      <c r="A134" s="43" t="s">
        <v>114</v>
      </c>
      <c r="B134" s="44">
        <v>56.7</v>
      </c>
      <c r="C134" s="45">
        <f t="shared" si="267"/>
        <v>1081.8077601410935</v>
      </c>
      <c r="D134" s="46">
        <f t="shared" si="268"/>
        <v>613.38499999999999</v>
      </c>
      <c r="E134" s="47">
        <f t="shared" si="269"/>
        <v>7.3022023809523811</v>
      </c>
      <c r="F134" s="48">
        <f t="shared" si="270"/>
        <v>259.70194003527337</v>
      </c>
      <c r="G134" s="46">
        <f t="shared" si="271"/>
        <v>147.251</v>
      </c>
      <c r="H134" s="49">
        <f t="shared" si="272"/>
        <v>7.3625499999999997</v>
      </c>
      <c r="I134" s="50">
        <f t="shared" si="273"/>
        <v>16.700176366843031</v>
      </c>
      <c r="J134" s="51">
        <v>9.4689999999999994</v>
      </c>
      <c r="K134" s="47">
        <f t="shared" si="274"/>
        <v>13.527142857142858</v>
      </c>
      <c r="L134" s="52">
        <f t="shared" si="275"/>
        <v>1.7001763668430334</v>
      </c>
      <c r="M134" s="51">
        <v>0.96399999999999997</v>
      </c>
      <c r="N134" s="49">
        <f t="shared" si="276"/>
        <v>4.82</v>
      </c>
      <c r="O134" s="53">
        <f t="shared" si="277"/>
        <v>24.199294532627867</v>
      </c>
      <c r="P134" s="51">
        <v>13.721</v>
      </c>
      <c r="Q134" s="54">
        <f t="shared" si="278"/>
        <v>5.2773076923076925</v>
      </c>
      <c r="R134" s="55">
        <f t="shared" si="279"/>
        <v>0.22927689594356263</v>
      </c>
      <c r="S134" s="51">
        <v>0.13</v>
      </c>
      <c r="T134" s="49">
        <f t="shared" si="280"/>
        <v>0.14444444444444446</v>
      </c>
      <c r="U134" s="50">
        <f t="shared" si="281"/>
        <v>2.1005291005291005</v>
      </c>
      <c r="V134" s="51">
        <v>1.1910000000000001</v>
      </c>
      <c r="W134" s="51">
        <v>2.21</v>
      </c>
      <c r="X134" s="51">
        <v>1.1910000000000001</v>
      </c>
      <c r="Y134" s="58">
        <f t="shared" si="282"/>
        <v>2.3820000000000001</v>
      </c>
      <c r="Z134" s="59">
        <f t="shared" si="283"/>
        <v>0.94003527336860671</v>
      </c>
      <c r="AA134" s="51">
        <v>0.53300000000000003</v>
      </c>
      <c r="AB134" s="47">
        <f t="shared" si="284"/>
        <v>8.8833333333333329</v>
      </c>
      <c r="AE134"/>
      <c r="AF134"/>
      <c r="AG134"/>
      <c r="AH134"/>
      <c r="AI134"/>
      <c r="AJ134"/>
      <c r="AK134"/>
      <c r="AL134"/>
      <c r="AM134"/>
    </row>
    <row r="135" spans="1:39" ht="13.75" customHeight="1" thickBot="1" x14ac:dyDescent="0.3">
      <c r="A135" s="43" t="s">
        <v>115</v>
      </c>
      <c r="B135" s="44">
        <v>79</v>
      </c>
      <c r="C135" s="45">
        <f t="shared" si="267"/>
        <v>1040.506329113924</v>
      </c>
      <c r="D135" s="46">
        <f t="shared" si="268"/>
        <v>822</v>
      </c>
      <c r="E135" s="47">
        <f t="shared" si="269"/>
        <v>9.7857142857142847</v>
      </c>
      <c r="F135" s="48">
        <f t="shared" si="270"/>
        <v>246.83544303797467</v>
      </c>
      <c r="G135" s="46">
        <f t="shared" si="271"/>
        <v>195</v>
      </c>
      <c r="H135" s="49">
        <f t="shared" si="272"/>
        <v>9.75</v>
      </c>
      <c r="I135" s="50">
        <f t="shared" si="273"/>
        <v>6.3291139240506329</v>
      </c>
      <c r="J135" s="60">
        <v>5</v>
      </c>
      <c r="K135" s="47">
        <f t="shared" si="274"/>
        <v>7.1428571428571423</v>
      </c>
      <c r="L135" s="52">
        <f t="shared" si="275"/>
        <v>3.79746835443038</v>
      </c>
      <c r="M135" s="60">
        <v>3</v>
      </c>
      <c r="N135" s="49">
        <f t="shared" si="276"/>
        <v>15</v>
      </c>
      <c r="O135" s="53">
        <f t="shared" si="277"/>
        <v>34.177215189873415</v>
      </c>
      <c r="P135" s="51">
        <v>27</v>
      </c>
      <c r="Q135" s="54">
        <f t="shared" si="278"/>
        <v>10.384615384615385</v>
      </c>
      <c r="R135" s="55">
        <f t="shared" si="279"/>
        <v>1.2658227848101267</v>
      </c>
      <c r="S135" s="51">
        <v>1</v>
      </c>
      <c r="T135" s="49">
        <f t="shared" si="280"/>
        <v>1.1111111111111112</v>
      </c>
      <c r="U135" s="50">
        <f t="shared" si="281"/>
        <v>1.2658227848101267</v>
      </c>
      <c r="V135" s="56">
        <v>1</v>
      </c>
      <c r="W135" s="57">
        <f t="shared" ref="W135:W144" si="285">X135/B135*100</f>
        <v>12.658227848101266</v>
      </c>
      <c r="X135" s="101">
        <v>10</v>
      </c>
      <c r="Y135" s="58">
        <f t="shared" si="282"/>
        <v>20</v>
      </c>
      <c r="Z135" s="59">
        <f t="shared" si="283"/>
        <v>1.89873417721519</v>
      </c>
      <c r="AA135" s="101">
        <v>1.5</v>
      </c>
      <c r="AB135" s="47">
        <f t="shared" si="284"/>
        <v>25</v>
      </c>
      <c r="AE135"/>
      <c r="AF135"/>
      <c r="AG135"/>
      <c r="AH135"/>
      <c r="AI135"/>
      <c r="AJ135"/>
      <c r="AK135"/>
      <c r="AL135"/>
      <c r="AM135"/>
    </row>
    <row r="136" spans="1:39" ht="13.75" customHeight="1" thickBot="1" x14ac:dyDescent="0.3">
      <c r="A136" s="43" t="s">
        <v>127</v>
      </c>
      <c r="B136" s="44">
        <v>72</v>
      </c>
      <c r="C136" s="45">
        <f t="shared" si="267"/>
        <v>1272.2222222222222</v>
      </c>
      <c r="D136" s="46">
        <f t="shared" si="268"/>
        <v>916</v>
      </c>
      <c r="E136" s="47">
        <f t="shared" si="269"/>
        <v>10.904761904761905</v>
      </c>
      <c r="F136" s="48">
        <f t="shared" si="270"/>
        <v>302.77777777777777</v>
      </c>
      <c r="G136" s="46">
        <f t="shared" si="271"/>
        <v>218</v>
      </c>
      <c r="H136" s="49">
        <f t="shared" si="272"/>
        <v>10.9</v>
      </c>
      <c r="I136" s="50">
        <f t="shared" si="273"/>
        <v>11.111111111111111</v>
      </c>
      <c r="J136" s="60">
        <v>8</v>
      </c>
      <c r="K136" s="47">
        <f t="shared" si="274"/>
        <v>11.428571428571429</v>
      </c>
      <c r="L136" s="52">
        <f t="shared" si="275"/>
        <v>4.1666666666666661</v>
      </c>
      <c r="M136" s="60">
        <v>3</v>
      </c>
      <c r="N136" s="49">
        <f t="shared" si="276"/>
        <v>15</v>
      </c>
      <c r="O136" s="53">
        <f t="shared" si="277"/>
        <v>37.5</v>
      </c>
      <c r="P136" s="51">
        <v>27</v>
      </c>
      <c r="Q136" s="54">
        <f t="shared" si="278"/>
        <v>10.384615384615385</v>
      </c>
      <c r="R136" s="55">
        <f t="shared" si="279"/>
        <v>1.3888888888888888</v>
      </c>
      <c r="S136" s="51">
        <v>1</v>
      </c>
      <c r="T136" s="49">
        <f t="shared" si="280"/>
        <v>1.1111111111111112</v>
      </c>
      <c r="U136" s="50">
        <f t="shared" si="281"/>
        <v>1.3888888888888888</v>
      </c>
      <c r="V136" s="56">
        <v>1</v>
      </c>
      <c r="W136" s="57">
        <f t="shared" si="285"/>
        <v>12.5</v>
      </c>
      <c r="X136" s="101">
        <v>9</v>
      </c>
      <c r="Y136" s="58">
        <f t="shared" si="282"/>
        <v>18</v>
      </c>
      <c r="Z136" s="59">
        <f t="shared" si="283"/>
        <v>1.8055555555555558</v>
      </c>
      <c r="AA136" s="101">
        <v>1.3</v>
      </c>
      <c r="AB136" s="47">
        <f t="shared" si="284"/>
        <v>21.666666666666668</v>
      </c>
      <c r="AE136"/>
      <c r="AF136"/>
      <c r="AG136"/>
      <c r="AH136"/>
      <c r="AI136"/>
      <c r="AJ136"/>
      <c r="AK136"/>
      <c r="AL136"/>
      <c r="AM136"/>
    </row>
    <row r="137" spans="1:39" ht="13.75" customHeight="1" thickBot="1" x14ac:dyDescent="0.3">
      <c r="A137" s="43" t="s">
        <v>116</v>
      </c>
      <c r="B137" s="44">
        <v>200</v>
      </c>
      <c r="C137" s="45">
        <f t="shared" si="267"/>
        <v>1092.5</v>
      </c>
      <c r="D137" s="46">
        <f t="shared" si="268"/>
        <v>2185</v>
      </c>
      <c r="E137" s="47">
        <f t="shared" si="269"/>
        <v>26.011904761904763</v>
      </c>
      <c r="F137" s="48">
        <f t="shared" si="270"/>
        <v>261.5</v>
      </c>
      <c r="G137" s="46">
        <f t="shared" si="271"/>
        <v>523</v>
      </c>
      <c r="H137" s="49">
        <f t="shared" si="272"/>
        <v>26.150000000000002</v>
      </c>
      <c r="I137" s="50">
        <f t="shared" si="273"/>
        <v>14.499999999999998</v>
      </c>
      <c r="J137" s="60">
        <v>29</v>
      </c>
      <c r="K137" s="47">
        <f t="shared" si="274"/>
        <v>41.428571428571431</v>
      </c>
      <c r="L137" s="52">
        <f t="shared" si="275"/>
        <v>7.5</v>
      </c>
      <c r="M137" s="60">
        <v>15</v>
      </c>
      <c r="N137" s="49">
        <f t="shared" si="276"/>
        <v>75</v>
      </c>
      <c r="O137" s="53">
        <f t="shared" si="277"/>
        <v>18</v>
      </c>
      <c r="P137" s="51">
        <v>36</v>
      </c>
      <c r="Q137" s="54">
        <f t="shared" si="278"/>
        <v>13.846153846153847</v>
      </c>
      <c r="R137" s="55">
        <f t="shared" si="279"/>
        <v>1.5</v>
      </c>
      <c r="S137" s="51">
        <v>3</v>
      </c>
      <c r="T137" s="49">
        <f t="shared" si="280"/>
        <v>3.3333333333333335</v>
      </c>
      <c r="U137" s="50">
        <f t="shared" si="281"/>
        <v>1.5</v>
      </c>
      <c r="V137" s="56">
        <v>3</v>
      </c>
      <c r="W137" s="57">
        <f t="shared" si="285"/>
        <v>14.000000000000002</v>
      </c>
      <c r="X137" s="101">
        <v>28</v>
      </c>
      <c r="Y137" s="58">
        <f t="shared" si="282"/>
        <v>56.000000000000007</v>
      </c>
      <c r="Z137" s="59">
        <f t="shared" si="283"/>
        <v>1.35</v>
      </c>
      <c r="AA137" s="101">
        <v>2.7</v>
      </c>
      <c r="AB137" s="47">
        <f t="shared" si="284"/>
        <v>45</v>
      </c>
      <c r="AE137"/>
      <c r="AF137"/>
      <c r="AG137"/>
      <c r="AH137"/>
      <c r="AI137"/>
      <c r="AJ137"/>
      <c r="AK137"/>
      <c r="AL137"/>
      <c r="AM137"/>
    </row>
    <row r="138" spans="1:39" ht="13.75" customHeight="1" thickBot="1" x14ac:dyDescent="0.3">
      <c r="A138" s="43" t="s">
        <v>117</v>
      </c>
      <c r="B138" s="44">
        <v>149</v>
      </c>
      <c r="C138" s="45">
        <f t="shared" si="267"/>
        <v>860.40268456375838</v>
      </c>
      <c r="D138" s="46">
        <f t="shared" si="268"/>
        <v>1282</v>
      </c>
      <c r="E138" s="47">
        <f t="shared" si="269"/>
        <v>15.261904761904763</v>
      </c>
      <c r="F138" s="48">
        <f t="shared" si="270"/>
        <v>204.69798657718118</v>
      </c>
      <c r="G138" s="46">
        <f t="shared" si="271"/>
        <v>305</v>
      </c>
      <c r="H138" s="49">
        <f t="shared" si="272"/>
        <v>15.25</v>
      </c>
      <c r="I138" s="50">
        <f t="shared" si="273"/>
        <v>7.3825503355704702</v>
      </c>
      <c r="J138" s="60">
        <v>11</v>
      </c>
      <c r="K138" s="47">
        <f t="shared" si="274"/>
        <v>15.714285714285714</v>
      </c>
      <c r="L138" s="52">
        <f t="shared" si="275"/>
        <v>4.0268456375838921</v>
      </c>
      <c r="M138" s="60">
        <v>6</v>
      </c>
      <c r="N138" s="49">
        <f t="shared" si="276"/>
        <v>30</v>
      </c>
      <c r="O138" s="53">
        <f t="shared" si="277"/>
        <v>24.832214765100673</v>
      </c>
      <c r="P138" s="51">
        <v>37</v>
      </c>
      <c r="Q138" s="54">
        <f t="shared" si="278"/>
        <v>14.23076923076923</v>
      </c>
      <c r="R138" s="55">
        <f t="shared" si="279"/>
        <v>1.3422818791946309</v>
      </c>
      <c r="S138" s="51">
        <v>2</v>
      </c>
      <c r="T138" s="49">
        <f t="shared" si="280"/>
        <v>2.2222222222222223</v>
      </c>
      <c r="U138" s="50">
        <f t="shared" si="281"/>
        <v>0.67114093959731547</v>
      </c>
      <c r="V138" s="56">
        <v>1</v>
      </c>
      <c r="W138" s="57">
        <f t="shared" si="285"/>
        <v>9.3959731543624159</v>
      </c>
      <c r="X138" s="101">
        <v>14</v>
      </c>
      <c r="Y138" s="58">
        <f t="shared" si="282"/>
        <v>28.000000000000004</v>
      </c>
      <c r="Z138" s="59">
        <f t="shared" si="283"/>
        <v>1.2751677852348993</v>
      </c>
      <c r="AA138" s="101">
        <v>1.9</v>
      </c>
      <c r="AB138" s="47">
        <f t="shared" si="284"/>
        <v>31.666666666666664</v>
      </c>
      <c r="AE138"/>
      <c r="AF138"/>
      <c r="AG138"/>
      <c r="AH138"/>
      <c r="AI138"/>
      <c r="AJ138"/>
      <c r="AK138"/>
      <c r="AL138"/>
      <c r="AM138"/>
    </row>
    <row r="139" spans="1:39" ht="13.75" customHeight="1" thickBot="1" x14ac:dyDescent="0.3">
      <c r="A139" s="43" t="s">
        <v>118</v>
      </c>
      <c r="B139" s="44">
        <v>301</v>
      </c>
      <c r="C139" s="45">
        <f t="shared" si="267"/>
        <v>907.97342192691031</v>
      </c>
      <c r="D139" s="46">
        <f t="shared" si="268"/>
        <v>2733</v>
      </c>
      <c r="E139" s="47">
        <f t="shared" si="269"/>
        <v>32.535714285714285</v>
      </c>
      <c r="F139" s="48">
        <f t="shared" si="270"/>
        <v>217.60797342192691</v>
      </c>
      <c r="G139" s="46">
        <f t="shared" si="271"/>
        <v>655</v>
      </c>
      <c r="H139" s="49">
        <f t="shared" si="272"/>
        <v>32.75</v>
      </c>
      <c r="I139" s="50">
        <f t="shared" si="273"/>
        <v>12.956810631229235</v>
      </c>
      <c r="J139" s="60">
        <v>39</v>
      </c>
      <c r="K139" s="47">
        <f t="shared" si="274"/>
        <v>55.714285714285715</v>
      </c>
      <c r="L139" s="52">
        <f t="shared" si="275"/>
        <v>6.6445182724252501</v>
      </c>
      <c r="M139" s="60">
        <v>20</v>
      </c>
      <c r="N139" s="49">
        <f t="shared" si="276"/>
        <v>100</v>
      </c>
      <c r="O139" s="53">
        <f t="shared" si="277"/>
        <v>14.61794019933555</v>
      </c>
      <c r="P139" s="51">
        <v>44</v>
      </c>
      <c r="Q139" s="54">
        <f t="shared" si="278"/>
        <v>16.923076923076923</v>
      </c>
      <c r="R139" s="55">
        <f t="shared" si="279"/>
        <v>0.33222591362126247</v>
      </c>
      <c r="S139" s="51">
        <v>1</v>
      </c>
      <c r="T139" s="49">
        <f t="shared" si="280"/>
        <v>1.1111111111111112</v>
      </c>
      <c r="U139" s="50">
        <f t="shared" si="281"/>
        <v>1.3289036544850499</v>
      </c>
      <c r="V139" s="56">
        <v>4</v>
      </c>
      <c r="W139" s="57">
        <f t="shared" si="285"/>
        <v>9.9667774086378742</v>
      </c>
      <c r="X139" s="101">
        <v>30</v>
      </c>
      <c r="Y139" s="58">
        <f t="shared" si="282"/>
        <v>60</v>
      </c>
      <c r="Z139" s="59">
        <f t="shared" si="283"/>
        <v>1.0299003322259137</v>
      </c>
      <c r="AA139" s="101">
        <v>3.1</v>
      </c>
      <c r="AB139" s="47">
        <f t="shared" si="284"/>
        <v>51.666666666666671</v>
      </c>
      <c r="AE139"/>
      <c r="AF139"/>
      <c r="AG139"/>
      <c r="AH139"/>
      <c r="AI139"/>
      <c r="AJ139"/>
      <c r="AK139"/>
      <c r="AL139"/>
      <c r="AM139"/>
    </row>
    <row r="140" spans="1:39" s="107" customFormat="1" ht="13" thickBot="1" x14ac:dyDescent="0.3">
      <c r="A140" s="43" t="s">
        <v>128</v>
      </c>
      <c r="B140" s="109">
        <v>217</v>
      </c>
      <c r="C140" s="110">
        <f t="shared" si="267"/>
        <v>1017.741935483871</v>
      </c>
      <c r="D140" s="111">
        <f t="shared" ref="D140" si="286">IF(AND(J140&lt;&gt;"",P140&lt;&gt;"",X140&lt;&gt;"",V140&lt;&gt;""),(P140+X140)*17+(J140*37)+(V140*8),"not complete")</f>
        <v>2208.5</v>
      </c>
      <c r="E140" s="112">
        <f t="shared" ref="E140" si="287">+(D140/$E$6)*100</f>
        <v>26.291666666666668</v>
      </c>
      <c r="F140" s="113">
        <f t="shared" si="270"/>
        <v>242.88479262672809</v>
      </c>
      <c r="G140" s="111">
        <f t="shared" ref="G140" si="288">IF(AND(J140&lt;&gt;"",P140&lt;&gt;"",X140&lt;&gt;"",V140&lt;&gt;""),(P140+X140)*4+(J140*9)+(V140*2),"not complete")</f>
        <v>527.05999999999995</v>
      </c>
      <c r="H140" s="114">
        <f t="shared" ref="H140" si="289">+(G140/$H$6)*100</f>
        <v>26.352999999999998</v>
      </c>
      <c r="I140" s="115">
        <f t="shared" si="273"/>
        <v>11.013824884792626</v>
      </c>
      <c r="J140" s="125">
        <v>23.9</v>
      </c>
      <c r="K140" s="112">
        <f t="shared" ref="K140" si="290">+(J140/$K$6)*100</f>
        <v>34.142857142857139</v>
      </c>
      <c r="L140" s="117">
        <f t="shared" si="275"/>
        <v>4.9769585253456228</v>
      </c>
      <c r="M140" s="125">
        <v>10.8</v>
      </c>
      <c r="N140" s="114">
        <f t="shared" ref="N140" si="291">+(M140/$N$6)*100</f>
        <v>54</v>
      </c>
      <c r="O140" s="118">
        <f t="shared" si="277"/>
        <v>21.267281105990783</v>
      </c>
      <c r="P140" s="116">
        <v>46.15</v>
      </c>
      <c r="Q140" s="119">
        <f t="shared" ref="Q140" si="292">+(P140/$Q$6)*100</f>
        <v>17.75</v>
      </c>
      <c r="R140" s="120">
        <f t="shared" si="279"/>
        <v>3.0276497695852536</v>
      </c>
      <c r="S140" s="116">
        <v>6.57</v>
      </c>
      <c r="T140" s="114">
        <f t="shared" ref="T140" si="293">+(S140/$T$6)*100</f>
        <v>7.3000000000000007</v>
      </c>
      <c r="U140" s="115">
        <f t="shared" si="281"/>
        <v>1.5023041474654377</v>
      </c>
      <c r="V140" s="121">
        <v>3.26</v>
      </c>
      <c r="W140" s="122">
        <f t="shared" si="285"/>
        <v>13.921658986175114</v>
      </c>
      <c r="X140" s="101">
        <v>30.21</v>
      </c>
      <c r="Y140" s="123">
        <f t="shared" ref="Y140" si="294">+(X140/$Y$6)*100</f>
        <v>60.420000000000009</v>
      </c>
      <c r="Z140" s="124">
        <f t="shared" si="283"/>
        <v>1.2304147465437787</v>
      </c>
      <c r="AA140" s="101">
        <v>2.67</v>
      </c>
      <c r="AB140" s="112">
        <f t="shared" ref="AB140" si="295">(AA140/$AB$6)*100</f>
        <v>44.5</v>
      </c>
      <c r="AC140" s="108"/>
      <c r="AD140" s="108"/>
    </row>
    <row r="141" spans="1:39" s="107" customFormat="1" ht="13" thickBot="1" x14ac:dyDescent="0.3">
      <c r="A141" s="43" t="s">
        <v>129</v>
      </c>
      <c r="B141" s="109">
        <v>171</v>
      </c>
      <c r="C141" s="110">
        <f t="shared" si="267"/>
        <v>958.19883040935667</v>
      </c>
      <c r="D141" s="111">
        <f t="shared" ref="D141" si="296">IF(AND(J141&lt;&gt;"",P141&lt;&gt;"",X141&lt;&gt;"",V141&lt;&gt;""),(P141+X141)*17+(J141*37)+(V141*8),"not complete")</f>
        <v>1638.52</v>
      </c>
      <c r="E141" s="112">
        <f t="shared" ref="E141" si="297">+(D141/$E$6)*100</f>
        <v>19.506190476190476</v>
      </c>
      <c r="F141" s="113">
        <f t="shared" si="270"/>
        <v>227.98830409356719</v>
      </c>
      <c r="G141" s="111">
        <f t="shared" ref="G141" si="298">IF(AND(J141&lt;&gt;"",P141&lt;&gt;"",X141&lt;&gt;"",V141&lt;&gt;""),(P141+X141)*4+(J141*9)+(V141*2),"not complete")</f>
        <v>389.85999999999996</v>
      </c>
      <c r="H141" s="114">
        <f t="shared" ref="H141" si="299">+(G141/$H$6)*100</f>
        <v>19.492999999999999</v>
      </c>
      <c r="I141" s="115">
        <f t="shared" si="273"/>
        <v>7.9181286549707606</v>
      </c>
      <c r="J141" s="125">
        <v>13.54</v>
      </c>
      <c r="K141" s="112">
        <f t="shared" ref="K141" si="300">+(J141/$K$6)*100</f>
        <v>19.342857142857142</v>
      </c>
      <c r="L141" s="117">
        <f t="shared" si="275"/>
        <v>3.2690058479532165</v>
      </c>
      <c r="M141" s="125">
        <v>5.59</v>
      </c>
      <c r="N141" s="114">
        <f t="shared" ref="N141" si="301">+(M141/$N$6)*100</f>
        <v>27.949999999999996</v>
      </c>
      <c r="O141" s="118">
        <f t="shared" si="277"/>
        <v>24.865497076023395</v>
      </c>
      <c r="P141" s="116">
        <v>42.52</v>
      </c>
      <c r="Q141" s="119">
        <f t="shared" ref="Q141" si="302">+(P141/$Q$6)*100</f>
        <v>16.353846153846156</v>
      </c>
      <c r="R141" s="120">
        <f t="shared" si="279"/>
        <v>2.9415204678362574</v>
      </c>
      <c r="S141" s="116">
        <v>5.03</v>
      </c>
      <c r="T141" s="114">
        <f t="shared" ref="T141" si="303">+(S141/$T$6)*100</f>
        <v>5.5888888888888895</v>
      </c>
      <c r="U141" s="115">
        <f t="shared" si="281"/>
        <v>1.7076023391812867</v>
      </c>
      <c r="V141" s="121">
        <v>2.92</v>
      </c>
      <c r="W141" s="122">
        <f t="shared" si="285"/>
        <v>13.461988304093566</v>
      </c>
      <c r="X141" s="101">
        <v>23.02</v>
      </c>
      <c r="Y141" s="123">
        <f t="shared" ref="Y141" si="304">+(X141/$Y$6)*100</f>
        <v>46.04</v>
      </c>
      <c r="Z141" s="124">
        <f t="shared" si="283"/>
        <v>1.2807017543859649</v>
      </c>
      <c r="AA141" s="101">
        <v>2.19</v>
      </c>
      <c r="AB141" s="112">
        <f t="shared" ref="AB141" si="305">(AA141/$AB$6)*100</f>
        <v>36.5</v>
      </c>
      <c r="AC141" s="108"/>
      <c r="AD141" s="108"/>
    </row>
    <row r="142" spans="1:39" ht="13" thickBot="1" x14ac:dyDescent="0.3">
      <c r="A142" s="43" t="s">
        <v>137</v>
      </c>
      <c r="B142" s="44">
        <v>10</v>
      </c>
      <c r="C142" s="45">
        <f t="shared" si="267"/>
        <v>3056.0999999999995</v>
      </c>
      <c r="D142" s="46">
        <f t="shared" si="268"/>
        <v>305.60999999999996</v>
      </c>
      <c r="E142" s="47">
        <f t="shared" si="269"/>
        <v>3.6382142857142847</v>
      </c>
      <c r="F142" s="48">
        <f t="shared" si="270"/>
        <v>743.19999999999993</v>
      </c>
      <c r="G142" s="46">
        <f t="shared" si="271"/>
        <v>74.319999999999993</v>
      </c>
      <c r="H142" s="49">
        <f t="shared" si="272"/>
        <v>3.7159999999999997</v>
      </c>
      <c r="I142" s="50">
        <f t="shared" si="273"/>
        <v>82</v>
      </c>
      <c r="J142" s="60">
        <v>8.1999999999999993</v>
      </c>
      <c r="K142" s="47">
        <f t="shared" si="274"/>
        <v>11.714285714285714</v>
      </c>
      <c r="L142" s="52">
        <f t="shared" si="275"/>
        <v>55.999999999999993</v>
      </c>
      <c r="M142" s="60">
        <v>5.6</v>
      </c>
      <c r="N142" s="49">
        <f t="shared" si="276"/>
        <v>27.999999999999996</v>
      </c>
      <c r="O142" s="53">
        <f t="shared" si="277"/>
        <v>0.70000000000000007</v>
      </c>
      <c r="P142" s="51">
        <v>7.0000000000000007E-2</v>
      </c>
      <c r="Q142" s="54">
        <f t="shared" si="278"/>
        <v>2.6923076923076928E-2</v>
      </c>
      <c r="R142" s="55">
        <f t="shared" si="279"/>
        <v>0.70000000000000007</v>
      </c>
      <c r="S142" s="51">
        <v>7.0000000000000007E-2</v>
      </c>
      <c r="T142" s="49">
        <f t="shared" si="280"/>
        <v>7.7777777777777779E-2</v>
      </c>
      <c r="U142" s="50">
        <f t="shared" si="281"/>
        <v>0</v>
      </c>
      <c r="V142" s="56">
        <v>0</v>
      </c>
      <c r="W142" s="57">
        <f t="shared" si="285"/>
        <v>0.6</v>
      </c>
      <c r="X142" s="101">
        <v>0.06</v>
      </c>
      <c r="Y142" s="58">
        <f t="shared" si="282"/>
        <v>0.12</v>
      </c>
      <c r="Z142" s="59">
        <v>0.03</v>
      </c>
      <c r="AA142" s="101">
        <v>3.0000000000000001E-3</v>
      </c>
      <c r="AB142" s="47">
        <f t="shared" si="284"/>
        <v>0.05</v>
      </c>
      <c r="AE142"/>
      <c r="AF142"/>
      <c r="AG142"/>
      <c r="AH142"/>
      <c r="AI142"/>
      <c r="AJ142"/>
      <c r="AK142"/>
      <c r="AL142"/>
      <c r="AM142"/>
    </row>
    <row r="143" spans="1:39" ht="13" thickBot="1" x14ac:dyDescent="0.3">
      <c r="A143" s="43" t="s">
        <v>119</v>
      </c>
      <c r="B143" s="44">
        <v>20</v>
      </c>
      <c r="C143" s="45">
        <f t="shared" si="267"/>
        <v>1275</v>
      </c>
      <c r="D143" s="46">
        <f t="shared" si="268"/>
        <v>255</v>
      </c>
      <c r="E143" s="47">
        <f t="shared" si="269"/>
        <v>3.0357142857142856</v>
      </c>
      <c r="F143" s="48">
        <f t="shared" si="270"/>
        <v>300</v>
      </c>
      <c r="G143" s="46">
        <f t="shared" si="271"/>
        <v>60</v>
      </c>
      <c r="H143" s="49">
        <f t="shared" si="272"/>
        <v>3</v>
      </c>
      <c r="I143" s="50">
        <f t="shared" si="273"/>
        <v>0</v>
      </c>
      <c r="J143" s="60">
        <v>0</v>
      </c>
      <c r="K143" s="47">
        <f t="shared" si="274"/>
        <v>0</v>
      </c>
      <c r="L143" s="52">
        <f t="shared" si="275"/>
        <v>0</v>
      </c>
      <c r="M143" s="60">
        <v>0</v>
      </c>
      <c r="N143" s="49">
        <f t="shared" si="276"/>
        <v>0</v>
      </c>
      <c r="O143" s="53">
        <f t="shared" si="277"/>
        <v>75</v>
      </c>
      <c r="P143" s="51">
        <v>15</v>
      </c>
      <c r="Q143" s="54">
        <f t="shared" si="278"/>
        <v>5.7692307692307692</v>
      </c>
      <c r="R143" s="55">
        <f t="shared" si="279"/>
        <v>65</v>
      </c>
      <c r="S143" s="51">
        <v>13</v>
      </c>
      <c r="T143" s="49">
        <f t="shared" si="280"/>
        <v>14.444444444444443</v>
      </c>
      <c r="U143" s="50">
        <f t="shared" si="281"/>
        <v>0</v>
      </c>
      <c r="V143" s="56">
        <v>0</v>
      </c>
      <c r="W143" s="57">
        <f t="shared" si="285"/>
        <v>0</v>
      </c>
      <c r="X143" s="101">
        <v>0</v>
      </c>
      <c r="Y143" s="58">
        <f t="shared" si="282"/>
        <v>0</v>
      </c>
      <c r="Z143" s="59">
        <f>AA143/B143*100</f>
        <v>0</v>
      </c>
      <c r="AA143" s="101">
        <v>0</v>
      </c>
      <c r="AB143" s="47">
        <f t="shared" si="284"/>
        <v>0</v>
      </c>
      <c r="AE143"/>
      <c r="AF143"/>
      <c r="AG143"/>
      <c r="AH143"/>
      <c r="AI143"/>
      <c r="AJ143"/>
      <c r="AK143"/>
      <c r="AL143"/>
      <c r="AM143"/>
    </row>
    <row r="144" spans="1:39" ht="13" thickBot="1" x14ac:dyDescent="0.3">
      <c r="A144" s="43" t="s">
        <v>120</v>
      </c>
      <c r="B144" s="44">
        <v>20</v>
      </c>
      <c r="C144" s="45">
        <f t="shared" si="267"/>
        <v>1360</v>
      </c>
      <c r="D144" s="46">
        <f t="shared" si="268"/>
        <v>272</v>
      </c>
      <c r="E144" s="47">
        <f t="shared" si="269"/>
        <v>3.2380952380952377</v>
      </c>
      <c r="F144" s="48">
        <f t="shared" si="270"/>
        <v>320</v>
      </c>
      <c r="G144" s="46">
        <f t="shared" si="271"/>
        <v>64</v>
      </c>
      <c r="H144" s="49">
        <f t="shared" si="272"/>
        <v>3.2</v>
      </c>
      <c r="I144" s="50">
        <f t="shared" si="273"/>
        <v>0</v>
      </c>
      <c r="J144" s="60">
        <v>0</v>
      </c>
      <c r="K144" s="47">
        <f t="shared" si="274"/>
        <v>0</v>
      </c>
      <c r="L144" s="52">
        <f t="shared" si="275"/>
        <v>0</v>
      </c>
      <c r="M144" s="60">
        <v>0</v>
      </c>
      <c r="N144" s="49">
        <f t="shared" si="276"/>
        <v>0</v>
      </c>
      <c r="O144" s="53">
        <f t="shared" si="277"/>
        <v>80</v>
      </c>
      <c r="P144" s="51">
        <v>16</v>
      </c>
      <c r="Q144" s="54">
        <f t="shared" si="278"/>
        <v>6.1538461538461542</v>
      </c>
      <c r="R144" s="55">
        <f t="shared" si="279"/>
        <v>80</v>
      </c>
      <c r="S144" s="51">
        <v>16</v>
      </c>
      <c r="T144" s="49">
        <f t="shared" si="280"/>
        <v>17.777777777777779</v>
      </c>
      <c r="U144" s="50">
        <f t="shared" si="281"/>
        <v>0</v>
      </c>
      <c r="V144" s="56">
        <v>0</v>
      </c>
      <c r="W144" s="57">
        <f t="shared" si="285"/>
        <v>0</v>
      </c>
      <c r="X144" s="101">
        <v>0</v>
      </c>
      <c r="Y144" s="58">
        <f t="shared" si="282"/>
        <v>0</v>
      </c>
      <c r="Z144" s="59">
        <f>AA144/B144*100</f>
        <v>0</v>
      </c>
      <c r="AA144" s="101">
        <v>0</v>
      </c>
      <c r="AB144" s="47">
        <f t="shared" si="284"/>
        <v>0</v>
      </c>
      <c r="AE144"/>
      <c r="AF144"/>
      <c r="AG144"/>
      <c r="AH144"/>
      <c r="AI144"/>
      <c r="AJ144"/>
      <c r="AK144"/>
      <c r="AL144"/>
      <c r="AM144"/>
    </row>
    <row r="145" spans="1:2" x14ac:dyDescent="0.25">
      <c r="A145" s="102"/>
      <c r="B145" s="103"/>
    </row>
  </sheetData>
  <protectedRanges>
    <protectedRange password="CDB8" sqref="G22 G24:G25" name="Bereich2_1"/>
    <protectedRange password="CDB8" sqref="D22 D24:D25" name="Bereich1_1"/>
    <protectedRange password="CDB8" sqref="G87:G92 G62:G63" name="Bereich2_1_3"/>
    <protectedRange password="CDB8" sqref="G26:G30 G61 G77:G81 G121:G128 G23 G95:G103 G131:G144 G107:G115 G52 G56:G58" name="Bereich2_1_2"/>
    <protectedRange password="CDB8" sqref="D131:D144 D77:D81 D121:D128 D23 D61:D63 D95:D115 G104:G106 P104:P106 S104:S106 AA101:AA106 D26:D30 D87:D92 D52 D56:D58" name="Bereich1_1_2"/>
    <protectedRange password="CDB8" sqref="G11:G21" name="Bereich2_1_8"/>
    <protectedRange password="CDB8" sqref="D11:D21" name="Bereich1_1_7"/>
    <protectedRange password="CDB8" sqref="G33:G35" name="Bereich2_1_9"/>
    <protectedRange password="CDB8" sqref="D33:D35" name="Bereich1_1_8"/>
    <protectedRange password="CDB8" sqref="G31" name="Bereich2_1_10"/>
    <protectedRange password="CDB8" sqref="D31" name="Bereich1_1_9"/>
    <protectedRange password="CDB8" sqref="G66:G76" name="Bereich2_1_11"/>
    <protectedRange password="CDB8" sqref="D66:D76" name="Bereich1_1_10"/>
    <protectedRange password="CDB8" sqref="G116:G118" name="Bereich2_1_2_2"/>
    <protectedRange password="CDB8" sqref="D116:D118" name="Bereich1_1_2_2"/>
    <protectedRange password="CDB8" sqref="G82:G85 G43:G50" name="Bereich2_1_2_1_1_1"/>
    <protectedRange password="CDB8" sqref="D82:D85 D43:D50" name="Bereich1_1_2_1_1_1"/>
    <protectedRange password="CDB8" sqref="G39:G40" name="Bereich2_1_2_4_1_1"/>
    <protectedRange password="CDB8" sqref="D39:D40" name="Bereich1_1_2_4_1_1"/>
    <protectedRange password="CDB8" sqref="G41" name="Bereich2_1_2_4"/>
    <protectedRange password="CDB8" sqref="D41" name="Bereich1_1_2_4"/>
    <protectedRange password="CDB8" sqref="G42" name="Bereich2_1_2_4_3"/>
    <protectedRange password="CDB8" sqref="D42" name="Bereich1_1_2_4_3"/>
    <protectedRange password="CDB8" sqref="G37:G38" name="Bereich2_1_2_4_2"/>
    <protectedRange password="CDB8" sqref="D37:D38" name="Bereich1_1_2_4_2"/>
  </protectedRanges>
  <mergeCells count="20">
    <mergeCell ref="L8:N8"/>
    <mergeCell ref="E4:AB4"/>
    <mergeCell ref="D5:E5"/>
    <mergeCell ref="G5:H5"/>
    <mergeCell ref="J5:K5"/>
    <mergeCell ref="M5:N5"/>
    <mergeCell ref="P5:Q5"/>
    <mergeCell ref="S5:T5"/>
    <mergeCell ref="X5:Y5"/>
    <mergeCell ref="AA5:AB5"/>
    <mergeCell ref="O8:Q8"/>
    <mergeCell ref="R8:T8"/>
    <mergeCell ref="U8:V8"/>
    <mergeCell ref="W8:Y8"/>
    <mergeCell ref="Z8:AB8"/>
    <mergeCell ref="A8:A9"/>
    <mergeCell ref="B8:B9"/>
    <mergeCell ref="C8:E8"/>
    <mergeCell ref="F8:H8"/>
    <mergeCell ref="I8:K8"/>
  </mergeCells>
  <conditionalFormatting sqref="AA25 AA135 AA142 AA137 AA27:AA28">
    <cfRule type="cellIs" dxfId="1295" priority="3697" operator="lessThan">
      <formula>1</formula>
    </cfRule>
    <cfRule type="cellIs" dxfId="1294" priority="3698" operator="greaterThanOrEqual">
      <formula>1</formula>
    </cfRule>
  </conditionalFormatting>
  <conditionalFormatting sqref="J22 M135 X135 J135 P135 S135 V135 J142 M142 P142 S142 X142 V142 W13 W15:W16 W52 W135:W138 J137 M137 P137 S137 X137 V137 W18:W31 J27:J28 M27:M28 P27:P28 S27:S28 X27:X28 V27:V28 W87:W92 W142:W144 W56:W58">
    <cfRule type="cellIs" dxfId="1293" priority="3737" operator="lessThan">
      <formula>10</formula>
    </cfRule>
    <cfRule type="cellIs" dxfId="1292" priority="3738" operator="greaterThanOrEqual">
      <formula>10</formula>
    </cfRule>
  </conditionalFormatting>
  <conditionalFormatting sqref="M22">
    <cfRule type="cellIs" dxfId="1291" priority="3735" operator="lessThan">
      <formula>10</formula>
    </cfRule>
    <cfRule type="cellIs" dxfId="1290" priority="3736" operator="greaterThanOrEqual">
      <formula>10</formula>
    </cfRule>
  </conditionalFormatting>
  <conditionalFormatting sqref="P22">
    <cfRule type="cellIs" dxfId="1289" priority="3733" operator="lessThan">
      <formula>10</formula>
    </cfRule>
    <cfRule type="cellIs" dxfId="1288" priority="3734" operator="greaterThanOrEqual">
      <formula>10</formula>
    </cfRule>
  </conditionalFormatting>
  <conditionalFormatting sqref="S22">
    <cfRule type="cellIs" dxfId="1287" priority="3731" operator="lessThan">
      <formula>10</formula>
    </cfRule>
    <cfRule type="cellIs" dxfId="1286" priority="3732" operator="greaterThanOrEqual">
      <formula>10</formula>
    </cfRule>
  </conditionalFormatting>
  <conditionalFormatting sqref="X22">
    <cfRule type="cellIs" dxfId="1285" priority="3729" operator="lessThan">
      <formula>10</formula>
    </cfRule>
    <cfRule type="cellIs" dxfId="1284" priority="3730" operator="greaterThanOrEqual">
      <formula>10</formula>
    </cfRule>
  </conditionalFormatting>
  <conditionalFormatting sqref="V22">
    <cfRule type="cellIs" dxfId="1283" priority="3727" operator="lessThan">
      <formula>10</formula>
    </cfRule>
    <cfRule type="cellIs" dxfId="1282" priority="3728" operator="greaterThanOrEqual">
      <formula>10</formula>
    </cfRule>
  </conditionalFormatting>
  <conditionalFormatting sqref="AA22">
    <cfRule type="cellIs" dxfId="1281" priority="3725" operator="lessThan">
      <formula>1</formula>
    </cfRule>
    <cfRule type="cellIs" dxfId="1280" priority="3726" operator="greaterThanOrEqual">
      <formula>1</formula>
    </cfRule>
  </conditionalFormatting>
  <conditionalFormatting sqref="J24">
    <cfRule type="cellIs" dxfId="1279" priority="3723" operator="lessThan">
      <formula>10</formula>
    </cfRule>
    <cfRule type="cellIs" dxfId="1278" priority="3724" operator="greaterThanOrEqual">
      <formula>10</formula>
    </cfRule>
  </conditionalFormatting>
  <conditionalFormatting sqref="M24">
    <cfRule type="cellIs" dxfId="1277" priority="3721" operator="lessThan">
      <formula>10</formula>
    </cfRule>
    <cfRule type="cellIs" dxfId="1276" priority="3722" operator="greaterThanOrEqual">
      <formula>10</formula>
    </cfRule>
  </conditionalFormatting>
  <conditionalFormatting sqref="P24">
    <cfRule type="cellIs" dxfId="1275" priority="3719" operator="lessThan">
      <formula>10</formula>
    </cfRule>
    <cfRule type="cellIs" dxfId="1274" priority="3720" operator="greaterThanOrEqual">
      <formula>10</formula>
    </cfRule>
  </conditionalFormatting>
  <conditionalFormatting sqref="S24">
    <cfRule type="cellIs" dxfId="1273" priority="3717" operator="lessThan">
      <formula>10</formula>
    </cfRule>
    <cfRule type="cellIs" dxfId="1272" priority="3718" operator="greaterThanOrEqual">
      <formula>10</formula>
    </cfRule>
  </conditionalFormatting>
  <conditionalFormatting sqref="X24">
    <cfRule type="cellIs" dxfId="1271" priority="3715" operator="lessThan">
      <formula>10</formula>
    </cfRule>
    <cfRule type="cellIs" dxfId="1270" priority="3716" operator="greaterThanOrEqual">
      <formula>10</formula>
    </cfRule>
  </conditionalFormatting>
  <conditionalFormatting sqref="V24">
    <cfRule type="cellIs" dxfId="1269" priority="3713" operator="lessThan">
      <formula>10</formula>
    </cfRule>
    <cfRule type="cellIs" dxfId="1268" priority="3714" operator="greaterThanOrEqual">
      <formula>10</formula>
    </cfRule>
  </conditionalFormatting>
  <conditionalFormatting sqref="AA24">
    <cfRule type="cellIs" dxfId="1267" priority="3711" operator="lessThan">
      <formula>1</formula>
    </cfRule>
    <cfRule type="cellIs" dxfId="1266" priority="3712" operator="greaterThanOrEqual">
      <formula>1</formula>
    </cfRule>
  </conditionalFormatting>
  <conditionalFormatting sqref="J25">
    <cfRule type="cellIs" dxfId="1265" priority="3709" operator="lessThan">
      <formula>10</formula>
    </cfRule>
    <cfRule type="cellIs" dxfId="1264" priority="3710" operator="greaterThanOrEqual">
      <formula>10</formula>
    </cfRule>
  </conditionalFormatting>
  <conditionalFormatting sqref="M25">
    <cfRule type="cellIs" dxfId="1263" priority="3707" operator="lessThan">
      <formula>10</formula>
    </cfRule>
    <cfRule type="cellIs" dxfId="1262" priority="3708" operator="greaterThanOrEqual">
      <formula>10</formula>
    </cfRule>
  </conditionalFormatting>
  <conditionalFormatting sqref="P25">
    <cfRule type="cellIs" dxfId="1261" priority="3705" operator="lessThan">
      <formula>10</formula>
    </cfRule>
    <cfRule type="cellIs" dxfId="1260" priority="3706" operator="greaterThanOrEqual">
      <formula>10</formula>
    </cfRule>
  </conditionalFormatting>
  <conditionalFormatting sqref="S25">
    <cfRule type="cellIs" dxfId="1259" priority="3703" operator="lessThan">
      <formula>10</formula>
    </cfRule>
    <cfRule type="cellIs" dxfId="1258" priority="3704" operator="greaterThanOrEqual">
      <formula>10</formula>
    </cfRule>
  </conditionalFormatting>
  <conditionalFormatting sqref="X25">
    <cfRule type="cellIs" dxfId="1257" priority="3701" operator="lessThan">
      <formula>10</formula>
    </cfRule>
    <cfRule type="cellIs" dxfId="1256" priority="3702" operator="greaterThanOrEqual">
      <formula>10</formula>
    </cfRule>
  </conditionalFormatting>
  <conditionalFormatting sqref="V25">
    <cfRule type="cellIs" dxfId="1255" priority="3699" operator="lessThan">
      <formula>10</formula>
    </cfRule>
    <cfRule type="cellIs" dxfId="1254" priority="3700" operator="greaterThanOrEqual">
      <formula>10</formula>
    </cfRule>
  </conditionalFormatting>
  <conditionalFormatting sqref="J77">
    <cfRule type="cellIs" dxfId="1253" priority="3653" operator="lessThan">
      <formula>10</formula>
    </cfRule>
    <cfRule type="cellIs" dxfId="1252" priority="3654" operator="greaterThanOrEqual">
      <formula>10</formula>
    </cfRule>
  </conditionalFormatting>
  <conditionalFormatting sqref="M77">
    <cfRule type="cellIs" dxfId="1251" priority="3651" operator="lessThan">
      <formula>10</formula>
    </cfRule>
    <cfRule type="cellIs" dxfId="1250" priority="3652" operator="greaterThanOrEqual">
      <formula>10</formula>
    </cfRule>
  </conditionalFormatting>
  <conditionalFormatting sqref="P77">
    <cfRule type="cellIs" dxfId="1249" priority="3649" operator="lessThan">
      <formula>10</formula>
    </cfRule>
    <cfRule type="cellIs" dxfId="1248" priority="3650" operator="greaterThanOrEqual">
      <formula>10</formula>
    </cfRule>
  </conditionalFormatting>
  <conditionalFormatting sqref="S77">
    <cfRule type="cellIs" dxfId="1247" priority="3647" operator="lessThan">
      <formula>10</formula>
    </cfRule>
    <cfRule type="cellIs" dxfId="1246" priority="3648" operator="greaterThanOrEqual">
      <formula>10</formula>
    </cfRule>
  </conditionalFormatting>
  <conditionalFormatting sqref="X77">
    <cfRule type="cellIs" dxfId="1245" priority="3645" operator="lessThan">
      <formula>10</formula>
    </cfRule>
    <cfRule type="cellIs" dxfId="1244" priority="3646" operator="greaterThanOrEqual">
      <formula>10</formula>
    </cfRule>
  </conditionalFormatting>
  <conditionalFormatting sqref="V77">
    <cfRule type="cellIs" dxfId="1243" priority="3643" operator="lessThan">
      <formula>10</formula>
    </cfRule>
    <cfRule type="cellIs" dxfId="1242" priority="3644" operator="greaterThanOrEqual">
      <formula>10</formula>
    </cfRule>
  </conditionalFormatting>
  <conditionalFormatting sqref="AA77">
    <cfRule type="cellIs" dxfId="1241" priority="3641" operator="lessThan">
      <formula>1</formula>
    </cfRule>
    <cfRule type="cellIs" dxfId="1240" priority="3642" operator="greaterThanOrEqual">
      <formula>1</formula>
    </cfRule>
  </conditionalFormatting>
  <conditionalFormatting sqref="J26">
    <cfRule type="cellIs" dxfId="1239" priority="3639" operator="lessThan">
      <formula>10</formula>
    </cfRule>
    <cfRule type="cellIs" dxfId="1238" priority="3640" operator="greaterThanOrEqual">
      <formula>10</formula>
    </cfRule>
  </conditionalFormatting>
  <conditionalFormatting sqref="M26">
    <cfRule type="cellIs" dxfId="1237" priority="3637" operator="lessThan">
      <formula>10</formula>
    </cfRule>
    <cfRule type="cellIs" dxfId="1236" priority="3638" operator="greaterThanOrEqual">
      <formula>10</formula>
    </cfRule>
  </conditionalFormatting>
  <conditionalFormatting sqref="P26">
    <cfRule type="cellIs" dxfId="1235" priority="3635" operator="lessThan">
      <formula>10</formula>
    </cfRule>
    <cfRule type="cellIs" dxfId="1234" priority="3636" operator="greaterThanOrEqual">
      <formula>10</formula>
    </cfRule>
  </conditionalFormatting>
  <conditionalFormatting sqref="S26">
    <cfRule type="cellIs" dxfId="1233" priority="3633" operator="lessThan">
      <formula>10</formula>
    </cfRule>
    <cfRule type="cellIs" dxfId="1232" priority="3634" operator="greaterThanOrEqual">
      <formula>10</formula>
    </cfRule>
  </conditionalFormatting>
  <conditionalFormatting sqref="X26">
    <cfRule type="cellIs" dxfId="1231" priority="3631" operator="lessThan">
      <formula>10</formula>
    </cfRule>
    <cfRule type="cellIs" dxfId="1230" priority="3632" operator="greaterThanOrEqual">
      <formula>10</formula>
    </cfRule>
  </conditionalFormatting>
  <conditionalFormatting sqref="V26">
    <cfRule type="cellIs" dxfId="1229" priority="3629" operator="lessThan">
      <formula>10</formula>
    </cfRule>
    <cfRule type="cellIs" dxfId="1228" priority="3630" operator="greaterThanOrEqual">
      <formula>10</formula>
    </cfRule>
  </conditionalFormatting>
  <conditionalFormatting sqref="AA26">
    <cfRule type="cellIs" dxfId="1227" priority="3627" operator="lessThan">
      <formula>1</formula>
    </cfRule>
    <cfRule type="cellIs" dxfId="1226" priority="3628" operator="greaterThanOrEqual">
      <formula>1</formula>
    </cfRule>
  </conditionalFormatting>
  <conditionalFormatting sqref="J23">
    <cfRule type="cellIs" dxfId="1225" priority="3611" operator="lessThan">
      <formula>10</formula>
    </cfRule>
    <cfRule type="cellIs" dxfId="1224" priority="3612" operator="greaterThanOrEqual">
      <formula>10</formula>
    </cfRule>
  </conditionalFormatting>
  <conditionalFormatting sqref="M23">
    <cfRule type="cellIs" dxfId="1223" priority="3609" operator="lessThan">
      <formula>10</formula>
    </cfRule>
    <cfRule type="cellIs" dxfId="1222" priority="3610" operator="greaterThanOrEqual">
      <formula>10</formula>
    </cfRule>
  </conditionalFormatting>
  <conditionalFormatting sqref="P23">
    <cfRule type="cellIs" dxfId="1221" priority="3607" operator="lessThan">
      <formula>10</formula>
    </cfRule>
    <cfRule type="cellIs" dxfId="1220" priority="3608" operator="greaterThanOrEqual">
      <formula>10</formula>
    </cfRule>
  </conditionalFormatting>
  <conditionalFormatting sqref="S23">
    <cfRule type="cellIs" dxfId="1219" priority="3605" operator="lessThan">
      <formula>10</formula>
    </cfRule>
    <cfRule type="cellIs" dxfId="1218" priority="3606" operator="greaterThanOrEqual">
      <formula>10</formula>
    </cfRule>
  </conditionalFormatting>
  <conditionalFormatting sqref="X23">
    <cfRule type="cellIs" dxfId="1217" priority="3603" operator="lessThan">
      <formula>10</formula>
    </cfRule>
    <cfRule type="cellIs" dxfId="1216" priority="3604" operator="greaterThanOrEqual">
      <formula>10</formula>
    </cfRule>
  </conditionalFormatting>
  <conditionalFormatting sqref="V23">
    <cfRule type="cellIs" dxfId="1215" priority="3601" operator="lessThan">
      <formula>10</formula>
    </cfRule>
    <cfRule type="cellIs" dxfId="1214" priority="3602" operator="greaterThanOrEqual">
      <formula>10</formula>
    </cfRule>
  </conditionalFormatting>
  <conditionalFormatting sqref="AA23">
    <cfRule type="cellIs" dxfId="1213" priority="3599" operator="lessThan">
      <formula>1</formula>
    </cfRule>
    <cfRule type="cellIs" dxfId="1212" priority="3600" operator="greaterThanOrEqual">
      <formula>1</formula>
    </cfRule>
  </conditionalFormatting>
  <conditionalFormatting sqref="J52">
    <cfRule type="cellIs" dxfId="1211" priority="3569" operator="lessThan">
      <formula>10</formula>
    </cfRule>
    <cfRule type="cellIs" dxfId="1210" priority="3570" operator="greaterThanOrEqual">
      <formula>10</formula>
    </cfRule>
  </conditionalFormatting>
  <conditionalFormatting sqref="M52">
    <cfRule type="cellIs" dxfId="1209" priority="3567" operator="lessThan">
      <formula>10</formula>
    </cfRule>
    <cfRule type="cellIs" dxfId="1208" priority="3568" operator="greaterThanOrEqual">
      <formula>10</formula>
    </cfRule>
  </conditionalFormatting>
  <conditionalFormatting sqref="P52">
    <cfRule type="cellIs" dxfId="1207" priority="3565" operator="lessThan">
      <formula>10</formula>
    </cfRule>
    <cfRule type="cellIs" dxfId="1206" priority="3566" operator="greaterThanOrEqual">
      <formula>10</formula>
    </cfRule>
  </conditionalFormatting>
  <conditionalFormatting sqref="S52">
    <cfRule type="cellIs" dxfId="1205" priority="3563" operator="lessThan">
      <formula>10</formula>
    </cfRule>
    <cfRule type="cellIs" dxfId="1204" priority="3564" operator="greaterThanOrEqual">
      <formula>10</formula>
    </cfRule>
  </conditionalFormatting>
  <conditionalFormatting sqref="X52">
    <cfRule type="cellIs" dxfId="1203" priority="3561" operator="lessThan">
      <formula>10</formula>
    </cfRule>
    <cfRule type="cellIs" dxfId="1202" priority="3562" operator="greaterThanOrEqual">
      <formula>10</formula>
    </cfRule>
  </conditionalFormatting>
  <conditionalFormatting sqref="V52">
    <cfRule type="cellIs" dxfId="1201" priority="3559" operator="lessThan">
      <formula>10</formula>
    </cfRule>
    <cfRule type="cellIs" dxfId="1200" priority="3560" operator="greaterThanOrEqual">
      <formula>10</formula>
    </cfRule>
  </conditionalFormatting>
  <conditionalFormatting sqref="AA52">
    <cfRule type="cellIs" dxfId="1199" priority="3557" operator="lessThan">
      <formula>1</formula>
    </cfRule>
    <cfRule type="cellIs" dxfId="1198" priority="3558" operator="greaterThanOrEqual">
      <formula>1</formula>
    </cfRule>
  </conditionalFormatting>
  <conditionalFormatting sqref="J29:J30">
    <cfRule type="cellIs" dxfId="1197" priority="3583" operator="lessThan">
      <formula>10</formula>
    </cfRule>
    <cfRule type="cellIs" dxfId="1196" priority="3584" operator="greaterThanOrEqual">
      <formula>10</formula>
    </cfRule>
  </conditionalFormatting>
  <conditionalFormatting sqref="M29:M30">
    <cfRule type="cellIs" dxfId="1195" priority="3581" operator="lessThan">
      <formula>10</formula>
    </cfRule>
    <cfRule type="cellIs" dxfId="1194" priority="3582" operator="greaterThanOrEqual">
      <formula>10</formula>
    </cfRule>
  </conditionalFormatting>
  <conditionalFormatting sqref="P29:P30">
    <cfRule type="cellIs" dxfId="1193" priority="3579" operator="lessThan">
      <formula>10</formula>
    </cfRule>
    <cfRule type="cellIs" dxfId="1192" priority="3580" operator="greaterThanOrEqual">
      <formula>10</formula>
    </cfRule>
  </conditionalFormatting>
  <conditionalFormatting sqref="S29:S30">
    <cfRule type="cellIs" dxfId="1191" priority="3577" operator="lessThan">
      <formula>10</formula>
    </cfRule>
    <cfRule type="cellIs" dxfId="1190" priority="3578" operator="greaterThanOrEqual">
      <formula>10</formula>
    </cfRule>
  </conditionalFormatting>
  <conditionalFormatting sqref="X29:X30">
    <cfRule type="cellIs" dxfId="1189" priority="3575" operator="lessThan">
      <formula>10</formula>
    </cfRule>
    <cfRule type="cellIs" dxfId="1188" priority="3576" operator="greaterThanOrEqual">
      <formula>10</formula>
    </cfRule>
  </conditionalFormatting>
  <conditionalFormatting sqref="V29:V30">
    <cfRule type="cellIs" dxfId="1187" priority="3573" operator="lessThan">
      <formula>10</formula>
    </cfRule>
    <cfRule type="cellIs" dxfId="1186" priority="3574" operator="greaterThanOrEqual">
      <formula>10</formula>
    </cfRule>
  </conditionalFormatting>
  <conditionalFormatting sqref="AA29:AA30">
    <cfRule type="cellIs" dxfId="1185" priority="3571" operator="lessThan">
      <formula>1</formula>
    </cfRule>
    <cfRule type="cellIs" dxfId="1184" priority="3572" operator="greaterThanOrEqual">
      <formula>1</formula>
    </cfRule>
  </conditionalFormatting>
  <conditionalFormatting sqref="J56">
    <cfRule type="cellIs" dxfId="1183" priority="3555" operator="lessThan">
      <formula>10</formula>
    </cfRule>
    <cfRule type="cellIs" dxfId="1182" priority="3556" operator="greaterThanOrEqual">
      <formula>10</formula>
    </cfRule>
  </conditionalFormatting>
  <conditionalFormatting sqref="M56">
    <cfRule type="cellIs" dxfId="1181" priority="3553" operator="lessThan">
      <formula>10</formula>
    </cfRule>
    <cfRule type="cellIs" dxfId="1180" priority="3554" operator="greaterThanOrEqual">
      <formula>10</formula>
    </cfRule>
  </conditionalFormatting>
  <conditionalFormatting sqref="P56">
    <cfRule type="cellIs" dxfId="1179" priority="3551" operator="lessThan">
      <formula>10</formula>
    </cfRule>
    <cfRule type="cellIs" dxfId="1178" priority="3552" operator="greaterThanOrEqual">
      <formula>10</formula>
    </cfRule>
  </conditionalFormatting>
  <conditionalFormatting sqref="S56">
    <cfRule type="cellIs" dxfId="1177" priority="3549" operator="lessThan">
      <formula>10</formula>
    </cfRule>
    <cfRule type="cellIs" dxfId="1176" priority="3550" operator="greaterThanOrEqual">
      <formula>10</formula>
    </cfRule>
  </conditionalFormatting>
  <conditionalFormatting sqref="X56">
    <cfRule type="cellIs" dxfId="1175" priority="3547" operator="lessThan">
      <formula>10</formula>
    </cfRule>
    <cfRule type="cellIs" dxfId="1174" priority="3548" operator="greaterThanOrEqual">
      <formula>10</formula>
    </cfRule>
  </conditionalFormatting>
  <conditionalFormatting sqref="V56">
    <cfRule type="cellIs" dxfId="1173" priority="3545" operator="lessThan">
      <formula>10</formula>
    </cfRule>
    <cfRule type="cellIs" dxfId="1172" priority="3546" operator="greaterThanOrEqual">
      <formula>10</formula>
    </cfRule>
  </conditionalFormatting>
  <conditionalFormatting sqref="AA56">
    <cfRule type="cellIs" dxfId="1171" priority="3543" operator="lessThan">
      <formula>1</formula>
    </cfRule>
    <cfRule type="cellIs" dxfId="1170" priority="3544" operator="greaterThanOrEqual">
      <formula>1</formula>
    </cfRule>
  </conditionalFormatting>
  <conditionalFormatting sqref="J57">
    <cfRule type="cellIs" dxfId="1169" priority="3541" operator="lessThan">
      <formula>10</formula>
    </cfRule>
    <cfRule type="cellIs" dxfId="1168" priority="3542" operator="greaterThanOrEqual">
      <formula>10</formula>
    </cfRule>
  </conditionalFormatting>
  <conditionalFormatting sqref="M57">
    <cfRule type="cellIs" dxfId="1167" priority="3539" operator="lessThan">
      <formula>10</formula>
    </cfRule>
    <cfRule type="cellIs" dxfId="1166" priority="3540" operator="greaterThanOrEqual">
      <formula>10</formula>
    </cfRule>
  </conditionalFormatting>
  <conditionalFormatting sqref="P57">
    <cfRule type="cellIs" dxfId="1165" priority="3537" operator="lessThan">
      <formula>10</formula>
    </cfRule>
    <cfRule type="cellIs" dxfId="1164" priority="3538" operator="greaterThanOrEqual">
      <formula>10</formula>
    </cfRule>
  </conditionalFormatting>
  <conditionalFormatting sqref="S57">
    <cfRule type="cellIs" dxfId="1163" priority="3535" operator="lessThan">
      <formula>10</formula>
    </cfRule>
    <cfRule type="cellIs" dxfId="1162" priority="3536" operator="greaterThanOrEqual">
      <formula>10</formula>
    </cfRule>
  </conditionalFormatting>
  <conditionalFormatting sqref="X57">
    <cfRule type="cellIs" dxfId="1161" priority="3533" operator="lessThan">
      <formula>10</formula>
    </cfRule>
    <cfRule type="cellIs" dxfId="1160" priority="3534" operator="greaterThanOrEqual">
      <formula>10</formula>
    </cfRule>
  </conditionalFormatting>
  <conditionalFormatting sqref="V57">
    <cfRule type="cellIs" dxfId="1159" priority="3531" operator="lessThan">
      <formula>10</formula>
    </cfRule>
    <cfRule type="cellIs" dxfId="1158" priority="3532" operator="greaterThanOrEqual">
      <formula>10</formula>
    </cfRule>
  </conditionalFormatting>
  <conditionalFormatting sqref="AA57">
    <cfRule type="cellIs" dxfId="1157" priority="3529" operator="lessThan">
      <formula>1</formula>
    </cfRule>
    <cfRule type="cellIs" dxfId="1156" priority="3530" operator="greaterThanOrEqual">
      <formula>1</formula>
    </cfRule>
  </conditionalFormatting>
  <conditionalFormatting sqref="J58">
    <cfRule type="cellIs" dxfId="1155" priority="3499" operator="lessThan">
      <formula>10</formula>
    </cfRule>
    <cfRule type="cellIs" dxfId="1154" priority="3500" operator="greaterThanOrEqual">
      <formula>10</formula>
    </cfRule>
  </conditionalFormatting>
  <conditionalFormatting sqref="M58">
    <cfRule type="cellIs" dxfId="1153" priority="3497" operator="lessThan">
      <formula>10</formula>
    </cfRule>
    <cfRule type="cellIs" dxfId="1152" priority="3498" operator="greaterThanOrEqual">
      <formula>10</formula>
    </cfRule>
  </conditionalFormatting>
  <conditionalFormatting sqref="P58">
    <cfRule type="cellIs" dxfId="1151" priority="3495" operator="lessThan">
      <formula>10</formula>
    </cfRule>
    <cfRule type="cellIs" dxfId="1150" priority="3496" operator="greaterThanOrEqual">
      <formula>10</formula>
    </cfRule>
  </conditionalFormatting>
  <conditionalFormatting sqref="S58">
    <cfRule type="cellIs" dxfId="1149" priority="3493" operator="lessThan">
      <formula>10</formula>
    </cfRule>
    <cfRule type="cellIs" dxfId="1148" priority="3494" operator="greaterThanOrEqual">
      <formula>10</formula>
    </cfRule>
  </conditionalFormatting>
  <conditionalFormatting sqref="X58">
    <cfRule type="cellIs" dxfId="1147" priority="3491" operator="lessThan">
      <formula>10</formula>
    </cfRule>
    <cfRule type="cellIs" dxfId="1146" priority="3492" operator="greaterThanOrEqual">
      <formula>10</formula>
    </cfRule>
  </conditionalFormatting>
  <conditionalFormatting sqref="V58">
    <cfRule type="cellIs" dxfId="1145" priority="3489" operator="lessThan">
      <formula>10</formula>
    </cfRule>
    <cfRule type="cellIs" dxfId="1144" priority="3490" operator="greaterThanOrEqual">
      <formula>10</formula>
    </cfRule>
  </conditionalFormatting>
  <conditionalFormatting sqref="AA58">
    <cfRule type="cellIs" dxfId="1143" priority="3487" operator="lessThan">
      <formula>1</formula>
    </cfRule>
    <cfRule type="cellIs" dxfId="1142" priority="3488" operator="greaterThanOrEqual">
      <formula>1</formula>
    </cfRule>
  </conditionalFormatting>
  <conditionalFormatting sqref="AA62">
    <cfRule type="cellIs" dxfId="1141" priority="3445" operator="lessThan">
      <formula>1</formula>
    </cfRule>
    <cfRule type="cellIs" dxfId="1140" priority="3446" operator="greaterThanOrEqual">
      <formula>1</formula>
    </cfRule>
  </conditionalFormatting>
  <conditionalFormatting sqref="J61">
    <cfRule type="cellIs" dxfId="1139" priority="3471" operator="lessThan">
      <formula>10</formula>
    </cfRule>
    <cfRule type="cellIs" dxfId="1138" priority="3472" operator="greaterThanOrEqual">
      <formula>10</formula>
    </cfRule>
  </conditionalFormatting>
  <conditionalFormatting sqref="M61">
    <cfRule type="cellIs" dxfId="1137" priority="3469" operator="lessThan">
      <formula>10</formula>
    </cfRule>
    <cfRule type="cellIs" dxfId="1136" priority="3470" operator="greaterThanOrEqual">
      <formula>10</formula>
    </cfRule>
  </conditionalFormatting>
  <conditionalFormatting sqref="P61">
    <cfRule type="cellIs" dxfId="1135" priority="3467" operator="lessThan">
      <formula>10</formula>
    </cfRule>
    <cfRule type="cellIs" dxfId="1134" priority="3468" operator="greaterThanOrEqual">
      <formula>10</formula>
    </cfRule>
  </conditionalFormatting>
  <conditionalFormatting sqref="S61">
    <cfRule type="cellIs" dxfId="1133" priority="3465" operator="lessThan">
      <formula>10</formula>
    </cfRule>
    <cfRule type="cellIs" dxfId="1132" priority="3466" operator="greaterThanOrEqual">
      <formula>10</formula>
    </cfRule>
  </conditionalFormatting>
  <conditionalFormatting sqref="X61">
    <cfRule type="cellIs" dxfId="1131" priority="3463" operator="lessThan">
      <formula>10</formula>
    </cfRule>
    <cfRule type="cellIs" dxfId="1130" priority="3464" operator="greaterThanOrEqual">
      <formula>10</formula>
    </cfRule>
  </conditionalFormatting>
  <conditionalFormatting sqref="V61">
    <cfRule type="cellIs" dxfId="1129" priority="3461" operator="lessThan">
      <formula>10</formula>
    </cfRule>
    <cfRule type="cellIs" dxfId="1128" priority="3462" operator="greaterThanOrEqual">
      <formula>10</formula>
    </cfRule>
  </conditionalFormatting>
  <conditionalFormatting sqref="AA61">
    <cfRule type="cellIs" dxfId="1127" priority="3459" operator="lessThan">
      <formula>1</formula>
    </cfRule>
    <cfRule type="cellIs" dxfId="1126" priority="3460" operator="greaterThanOrEqual">
      <formula>1</formula>
    </cfRule>
  </conditionalFormatting>
  <conditionalFormatting sqref="J62">
    <cfRule type="cellIs" dxfId="1125" priority="3457" operator="lessThan">
      <formula>10</formula>
    </cfRule>
    <cfRule type="cellIs" dxfId="1124" priority="3458" operator="greaterThanOrEqual">
      <formula>10</formula>
    </cfRule>
  </conditionalFormatting>
  <conditionalFormatting sqref="M62">
    <cfRule type="cellIs" dxfId="1123" priority="3455" operator="lessThan">
      <formula>10</formula>
    </cfRule>
    <cfRule type="cellIs" dxfId="1122" priority="3456" operator="greaterThanOrEqual">
      <formula>10</formula>
    </cfRule>
  </conditionalFormatting>
  <conditionalFormatting sqref="P62">
    <cfRule type="cellIs" dxfId="1121" priority="3453" operator="lessThan">
      <formula>10</formula>
    </cfRule>
    <cfRule type="cellIs" dxfId="1120" priority="3454" operator="greaterThanOrEqual">
      <formula>10</formula>
    </cfRule>
  </conditionalFormatting>
  <conditionalFormatting sqref="S62">
    <cfRule type="cellIs" dxfId="1119" priority="3451" operator="lessThan">
      <formula>10</formula>
    </cfRule>
    <cfRule type="cellIs" dxfId="1118" priority="3452" operator="greaterThanOrEqual">
      <formula>10</formula>
    </cfRule>
  </conditionalFormatting>
  <conditionalFormatting sqref="X62">
    <cfRule type="cellIs" dxfId="1117" priority="3449" operator="lessThan">
      <formula>10</formula>
    </cfRule>
    <cfRule type="cellIs" dxfId="1116" priority="3450" operator="greaterThanOrEqual">
      <formula>10</formula>
    </cfRule>
  </conditionalFormatting>
  <conditionalFormatting sqref="V62">
    <cfRule type="cellIs" dxfId="1115" priority="3447" operator="lessThan">
      <formula>10</formula>
    </cfRule>
    <cfRule type="cellIs" dxfId="1114" priority="3448" operator="greaterThanOrEqual">
      <formula>10</formula>
    </cfRule>
  </conditionalFormatting>
  <conditionalFormatting sqref="J63">
    <cfRule type="cellIs" dxfId="1113" priority="3443" operator="lessThan">
      <formula>10</formula>
    </cfRule>
    <cfRule type="cellIs" dxfId="1112" priority="3444" operator="greaterThanOrEqual">
      <formula>10</formula>
    </cfRule>
  </conditionalFormatting>
  <conditionalFormatting sqref="M63">
    <cfRule type="cellIs" dxfId="1111" priority="3441" operator="lessThan">
      <formula>10</formula>
    </cfRule>
    <cfRule type="cellIs" dxfId="1110" priority="3442" operator="greaterThanOrEqual">
      <formula>10</formula>
    </cfRule>
  </conditionalFormatting>
  <conditionalFormatting sqref="P63">
    <cfRule type="cellIs" dxfId="1109" priority="3439" operator="lessThan">
      <formula>10</formula>
    </cfRule>
    <cfRule type="cellIs" dxfId="1108" priority="3440" operator="greaterThanOrEqual">
      <formula>10</formula>
    </cfRule>
  </conditionalFormatting>
  <conditionalFormatting sqref="S63">
    <cfRule type="cellIs" dxfId="1107" priority="3437" operator="lessThan">
      <formula>10</formula>
    </cfRule>
    <cfRule type="cellIs" dxfId="1106" priority="3438" operator="greaterThanOrEqual">
      <formula>10</formula>
    </cfRule>
  </conditionalFormatting>
  <conditionalFormatting sqref="X63">
    <cfRule type="cellIs" dxfId="1105" priority="3435" operator="lessThan">
      <formula>10</formula>
    </cfRule>
    <cfRule type="cellIs" dxfId="1104" priority="3436" operator="greaterThanOrEqual">
      <formula>10</formula>
    </cfRule>
  </conditionalFormatting>
  <conditionalFormatting sqref="V63">
    <cfRule type="cellIs" dxfId="1103" priority="3433" operator="lessThan">
      <formula>10</formula>
    </cfRule>
    <cfRule type="cellIs" dxfId="1102" priority="3434" operator="greaterThanOrEqual">
      <formula>10</formula>
    </cfRule>
  </conditionalFormatting>
  <conditionalFormatting sqref="AA63">
    <cfRule type="cellIs" dxfId="1101" priority="3431" operator="lessThan">
      <formula>1</formula>
    </cfRule>
    <cfRule type="cellIs" dxfId="1100" priority="3432" operator="greaterThanOrEqual">
      <formula>1</formula>
    </cfRule>
  </conditionalFormatting>
  <conditionalFormatting sqref="J87">
    <cfRule type="cellIs" dxfId="1099" priority="3387" operator="lessThan">
      <formula>10</formula>
    </cfRule>
    <cfRule type="cellIs" dxfId="1098" priority="3388" operator="greaterThanOrEqual">
      <formula>10</formula>
    </cfRule>
  </conditionalFormatting>
  <conditionalFormatting sqref="M87">
    <cfRule type="cellIs" dxfId="1097" priority="3385" operator="lessThan">
      <formula>10</formula>
    </cfRule>
    <cfRule type="cellIs" dxfId="1096" priority="3386" operator="greaterThanOrEqual">
      <formula>10</formula>
    </cfRule>
  </conditionalFormatting>
  <conditionalFormatting sqref="P87">
    <cfRule type="cellIs" dxfId="1095" priority="3383" operator="lessThan">
      <formula>10</formula>
    </cfRule>
    <cfRule type="cellIs" dxfId="1094" priority="3384" operator="greaterThanOrEqual">
      <formula>10</formula>
    </cfRule>
  </conditionalFormatting>
  <conditionalFormatting sqref="S87">
    <cfRule type="cellIs" dxfId="1093" priority="3381" operator="lessThan">
      <formula>10</formula>
    </cfRule>
    <cfRule type="cellIs" dxfId="1092" priority="3382" operator="greaterThanOrEqual">
      <formula>10</formula>
    </cfRule>
  </conditionalFormatting>
  <conditionalFormatting sqref="X87">
    <cfRule type="cellIs" dxfId="1091" priority="3379" operator="lessThan">
      <formula>10</formula>
    </cfRule>
    <cfRule type="cellIs" dxfId="1090" priority="3380" operator="greaterThanOrEqual">
      <formula>10</formula>
    </cfRule>
  </conditionalFormatting>
  <conditionalFormatting sqref="V87">
    <cfRule type="cellIs" dxfId="1089" priority="3377" operator="lessThan">
      <formula>10</formula>
    </cfRule>
    <cfRule type="cellIs" dxfId="1088" priority="3378" operator="greaterThanOrEqual">
      <formula>10</formula>
    </cfRule>
  </conditionalFormatting>
  <conditionalFormatting sqref="AA87">
    <cfRule type="cellIs" dxfId="1087" priority="3375" operator="lessThan">
      <formula>1</formula>
    </cfRule>
    <cfRule type="cellIs" dxfId="1086" priority="3376" operator="greaterThanOrEqual">
      <formula>1</formula>
    </cfRule>
  </conditionalFormatting>
  <conditionalFormatting sqref="J88">
    <cfRule type="cellIs" dxfId="1085" priority="3373" operator="lessThan">
      <formula>10</formula>
    </cfRule>
    <cfRule type="cellIs" dxfId="1084" priority="3374" operator="greaterThanOrEqual">
      <formula>10</formula>
    </cfRule>
  </conditionalFormatting>
  <conditionalFormatting sqref="M88">
    <cfRule type="cellIs" dxfId="1083" priority="3371" operator="lessThan">
      <formula>10</formula>
    </cfRule>
    <cfRule type="cellIs" dxfId="1082" priority="3372" operator="greaterThanOrEqual">
      <formula>10</formula>
    </cfRule>
  </conditionalFormatting>
  <conditionalFormatting sqref="P88">
    <cfRule type="cellIs" dxfId="1081" priority="3369" operator="lessThan">
      <formula>10</formula>
    </cfRule>
    <cfRule type="cellIs" dxfId="1080" priority="3370" operator="greaterThanOrEqual">
      <formula>10</formula>
    </cfRule>
  </conditionalFormatting>
  <conditionalFormatting sqref="S88">
    <cfRule type="cellIs" dxfId="1079" priority="3367" operator="lessThan">
      <formula>10</formula>
    </cfRule>
    <cfRule type="cellIs" dxfId="1078" priority="3368" operator="greaterThanOrEqual">
      <formula>10</formula>
    </cfRule>
  </conditionalFormatting>
  <conditionalFormatting sqref="X88">
    <cfRule type="cellIs" dxfId="1077" priority="3365" operator="lessThan">
      <formula>10</formula>
    </cfRule>
    <cfRule type="cellIs" dxfId="1076" priority="3366" operator="greaterThanOrEqual">
      <formula>10</formula>
    </cfRule>
  </conditionalFormatting>
  <conditionalFormatting sqref="V88">
    <cfRule type="cellIs" dxfId="1075" priority="3363" operator="lessThan">
      <formula>10</formula>
    </cfRule>
    <cfRule type="cellIs" dxfId="1074" priority="3364" operator="greaterThanOrEqual">
      <formula>10</formula>
    </cfRule>
  </conditionalFormatting>
  <conditionalFormatting sqref="AA88">
    <cfRule type="cellIs" dxfId="1073" priority="3361" operator="lessThan">
      <formula>1</formula>
    </cfRule>
    <cfRule type="cellIs" dxfId="1072" priority="3362" operator="greaterThanOrEqual">
      <formula>1</formula>
    </cfRule>
  </conditionalFormatting>
  <conditionalFormatting sqref="J89:J92">
    <cfRule type="cellIs" dxfId="1071" priority="3359" operator="lessThan">
      <formula>10</formula>
    </cfRule>
    <cfRule type="cellIs" dxfId="1070" priority="3360" operator="greaterThanOrEqual">
      <formula>10</formula>
    </cfRule>
  </conditionalFormatting>
  <conditionalFormatting sqref="M89:M92">
    <cfRule type="cellIs" dxfId="1069" priority="3357" operator="lessThan">
      <formula>10</formula>
    </cfRule>
    <cfRule type="cellIs" dxfId="1068" priority="3358" operator="greaterThanOrEqual">
      <formula>10</formula>
    </cfRule>
  </conditionalFormatting>
  <conditionalFormatting sqref="P89:P92">
    <cfRule type="cellIs" dxfId="1067" priority="3355" operator="lessThan">
      <formula>10</formula>
    </cfRule>
    <cfRule type="cellIs" dxfId="1066" priority="3356" operator="greaterThanOrEqual">
      <formula>10</formula>
    </cfRule>
  </conditionalFormatting>
  <conditionalFormatting sqref="S89:S92">
    <cfRule type="cellIs" dxfId="1065" priority="3353" operator="lessThan">
      <formula>10</formula>
    </cfRule>
    <cfRule type="cellIs" dxfId="1064" priority="3354" operator="greaterThanOrEqual">
      <formula>10</formula>
    </cfRule>
  </conditionalFormatting>
  <conditionalFormatting sqref="X89:X92">
    <cfRule type="cellIs" dxfId="1063" priority="3351" operator="lessThan">
      <formula>10</formula>
    </cfRule>
    <cfRule type="cellIs" dxfId="1062" priority="3352" operator="greaterThanOrEqual">
      <formula>10</formula>
    </cfRule>
  </conditionalFormatting>
  <conditionalFormatting sqref="V89:V92">
    <cfRule type="cellIs" dxfId="1061" priority="3349" operator="lessThan">
      <formula>10</formula>
    </cfRule>
    <cfRule type="cellIs" dxfId="1060" priority="3350" operator="greaterThanOrEqual">
      <formula>10</formula>
    </cfRule>
  </conditionalFormatting>
  <conditionalFormatting sqref="AA89:AA92">
    <cfRule type="cellIs" dxfId="1059" priority="3347" operator="lessThan">
      <formula>1</formula>
    </cfRule>
    <cfRule type="cellIs" dxfId="1058" priority="3348" operator="greaterThanOrEqual">
      <formula>1</formula>
    </cfRule>
  </conditionalFormatting>
  <conditionalFormatting sqref="J78">
    <cfRule type="cellIs" dxfId="1057" priority="3345" operator="lessThan">
      <formula>10</formula>
    </cfRule>
    <cfRule type="cellIs" dxfId="1056" priority="3346" operator="greaterThanOrEqual">
      <formula>10</formula>
    </cfRule>
  </conditionalFormatting>
  <conditionalFormatting sqref="M78">
    <cfRule type="cellIs" dxfId="1055" priority="3343" operator="lessThan">
      <formula>10</formula>
    </cfRule>
    <cfRule type="cellIs" dxfId="1054" priority="3344" operator="greaterThanOrEqual">
      <formula>10</formula>
    </cfRule>
  </conditionalFormatting>
  <conditionalFormatting sqref="P78">
    <cfRule type="cellIs" dxfId="1053" priority="3341" operator="lessThan">
      <formula>10</formula>
    </cfRule>
    <cfRule type="cellIs" dxfId="1052" priority="3342" operator="greaterThanOrEqual">
      <formula>10</formula>
    </cfRule>
  </conditionalFormatting>
  <conditionalFormatting sqref="S78">
    <cfRule type="cellIs" dxfId="1051" priority="3339" operator="lessThan">
      <formula>10</formula>
    </cfRule>
    <cfRule type="cellIs" dxfId="1050" priority="3340" operator="greaterThanOrEqual">
      <formula>10</formula>
    </cfRule>
  </conditionalFormatting>
  <conditionalFormatting sqref="X78">
    <cfRule type="cellIs" dxfId="1049" priority="3337" operator="lessThan">
      <formula>10</formula>
    </cfRule>
    <cfRule type="cellIs" dxfId="1048" priority="3338" operator="greaterThanOrEqual">
      <formula>10</formula>
    </cfRule>
  </conditionalFormatting>
  <conditionalFormatting sqref="V78">
    <cfRule type="cellIs" dxfId="1047" priority="3335" operator="lessThan">
      <formula>10</formula>
    </cfRule>
    <cfRule type="cellIs" dxfId="1046" priority="3336" operator="greaterThanOrEqual">
      <formula>10</formula>
    </cfRule>
  </conditionalFormatting>
  <conditionalFormatting sqref="AA78">
    <cfRule type="cellIs" dxfId="1045" priority="3333" operator="lessThan">
      <formula>1</formula>
    </cfRule>
    <cfRule type="cellIs" dxfId="1044" priority="3334" operator="greaterThanOrEqual">
      <formula>1</formula>
    </cfRule>
  </conditionalFormatting>
  <conditionalFormatting sqref="J79">
    <cfRule type="cellIs" dxfId="1043" priority="3331" operator="lessThan">
      <formula>10</formula>
    </cfRule>
    <cfRule type="cellIs" dxfId="1042" priority="3332" operator="greaterThanOrEqual">
      <formula>10</formula>
    </cfRule>
  </conditionalFormatting>
  <conditionalFormatting sqref="M79">
    <cfRule type="cellIs" dxfId="1041" priority="3329" operator="lessThan">
      <formula>10</formula>
    </cfRule>
    <cfRule type="cellIs" dxfId="1040" priority="3330" operator="greaterThanOrEqual">
      <formula>10</formula>
    </cfRule>
  </conditionalFormatting>
  <conditionalFormatting sqref="P79">
    <cfRule type="cellIs" dxfId="1039" priority="3327" operator="lessThan">
      <formula>10</formula>
    </cfRule>
    <cfRule type="cellIs" dxfId="1038" priority="3328" operator="greaterThanOrEqual">
      <formula>10</formula>
    </cfRule>
  </conditionalFormatting>
  <conditionalFormatting sqref="S79">
    <cfRule type="cellIs" dxfId="1037" priority="3325" operator="lessThan">
      <formula>10</formula>
    </cfRule>
    <cfRule type="cellIs" dxfId="1036" priority="3326" operator="greaterThanOrEqual">
      <formula>10</formula>
    </cfRule>
  </conditionalFormatting>
  <conditionalFormatting sqref="X79">
    <cfRule type="cellIs" dxfId="1035" priority="3323" operator="lessThan">
      <formula>10</formula>
    </cfRule>
    <cfRule type="cellIs" dxfId="1034" priority="3324" operator="greaterThanOrEqual">
      <formula>10</formula>
    </cfRule>
  </conditionalFormatting>
  <conditionalFormatting sqref="V79">
    <cfRule type="cellIs" dxfId="1033" priority="3321" operator="lessThan">
      <formula>10</formula>
    </cfRule>
    <cfRule type="cellIs" dxfId="1032" priority="3322" operator="greaterThanOrEqual">
      <formula>10</formula>
    </cfRule>
  </conditionalFormatting>
  <conditionalFormatting sqref="AA79">
    <cfRule type="cellIs" dxfId="1031" priority="3319" operator="lessThan">
      <formula>1</formula>
    </cfRule>
    <cfRule type="cellIs" dxfId="1030" priority="3320" operator="greaterThanOrEqual">
      <formula>1</formula>
    </cfRule>
  </conditionalFormatting>
  <conditionalFormatting sqref="J80">
    <cfRule type="cellIs" dxfId="1029" priority="3317" operator="lessThan">
      <formula>10</formula>
    </cfRule>
    <cfRule type="cellIs" dxfId="1028" priority="3318" operator="greaterThanOrEqual">
      <formula>10</formula>
    </cfRule>
  </conditionalFormatting>
  <conditionalFormatting sqref="M80">
    <cfRule type="cellIs" dxfId="1027" priority="3315" operator="lessThan">
      <formula>10</formula>
    </cfRule>
    <cfRule type="cellIs" dxfId="1026" priority="3316" operator="greaterThanOrEqual">
      <formula>10</formula>
    </cfRule>
  </conditionalFormatting>
  <conditionalFormatting sqref="P80">
    <cfRule type="cellIs" dxfId="1025" priority="3313" operator="lessThan">
      <formula>10</formula>
    </cfRule>
    <cfRule type="cellIs" dxfId="1024" priority="3314" operator="greaterThanOrEqual">
      <formula>10</formula>
    </cfRule>
  </conditionalFormatting>
  <conditionalFormatting sqref="S80">
    <cfRule type="cellIs" dxfId="1023" priority="3311" operator="lessThan">
      <formula>10</formula>
    </cfRule>
    <cfRule type="cellIs" dxfId="1022" priority="3312" operator="greaterThanOrEqual">
      <formula>10</formula>
    </cfRule>
  </conditionalFormatting>
  <conditionalFormatting sqref="X80">
    <cfRule type="cellIs" dxfId="1021" priority="3309" operator="lessThan">
      <formula>10</formula>
    </cfRule>
    <cfRule type="cellIs" dxfId="1020" priority="3310" operator="greaterThanOrEqual">
      <formula>10</formula>
    </cfRule>
  </conditionalFormatting>
  <conditionalFormatting sqref="V80">
    <cfRule type="cellIs" dxfId="1019" priority="3307" operator="lessThan">
      <formula>10</formula>
    </cfRule>
    <cfRule type="cellIs" dxfId="1018" priority="3308" operator="greaterThanOrEqual">
      <formula>10</formula>
    </cfRule>
  </conditionalFormatting>
  <conditionalFormatting sqref="AA80">
    <cfRule type="cellIs" dxfId="1017" priority="3305" operator="lessThan">
      <formula>1</formula>
    </cfRule>
    <cfRule type="cellIs" dxfId="1016" priority="3306" operator="greaterThanOrEqual">
      <formula>1</formula>
    </cfRule>
  </conditionalFormatting>
  <conditionalFormatting sqref="J81">
    <cfRule type="cellIs" dxfId="1015" priority="3303" operator="lessThan">
      <formula>10</formula>
    </cfRule>
    <cfRule type="cellIs" dxfId="1014" priority="3304" operator="greaterThanOrEqual">
      <formula>10</formula>
    </cfRule>
  </conditionalFormatting>
  <conditionalFormatting sqref="M81">
    <cfRule type="cellIs" dxfId="1013" priority="3301" operator="lessThan">
      <formula>10</formula>
    </cfRule>
    <cfRule type="cellIs" dxfId="1012" priority="3302" operator="greaterThanOrEqual">
      <formula>10</formula>
    </cfRule>
  </conditionalFormatting>
  <conditionalFormatting sqref="P81">
    <cfRule type="cellIs" dxfId="1011" priority="3299" operator="lessThan">
      <formula>10</formula>
    </cfRule>
    <cfRule type="cellIs" dxfId="1010" priority="3300" operator="greaterThanOrEqual">
      <formula>10</formula>
    </cfRule>
  </conditionalFormatting>
  <conditionalFormatting sqref="S81">
    <cfRule type="cellIs" dxfId="1009" priority="3297" operator="lessThan">
      <formula>10</formula>
    </cfRule>
    <cfRule type="cellIs" dxfId="1008" priority="3298" operator="greaterThanOrEqual">
      <formula>10</formula>
    </cfRule>
  </conditionalFormatting>
  <conditionalFormatting sqref="X81">
    <cfRule type="cellIs" dxfId="1007" priority="3295" operator="lessThan">
      <formula>10</formula>
    </cfRule>
    <cfRule type="cellIs" dxfId="1006" priority="3296" operator="greaterThanOrEqual">
      <formula>10</formula>
    </cfRule>
  </conditionalFormatting>
  <conditionalFormatting sqref="V81">
    <cfRule type="cellIs" dxfId="1005" priority="3293" operator="lessThan">
      <formula>10</formula>
    </cfRule>
    <cfRule type="cellIs" dxfId="1004" priority="3294" operator="greaterThanOrEqual">
      <formula>10</formula>
    </cfRule>
  </conditionalFormatting>
  <conditionalFormatting sqref="AA81">
    <cfRule type="cellIs" dxfId="1003" priority="3291" operator="lessThan">
      <formula>1</formula>
    </cfRule>
    <cfRule type="cellIs" dxfId="1002" priority="3292" operator="greaterThanOrEqual">
      <formula>1</formula>
    </cfRule>
  </conditionalFormatting>
  <conditionalFormatting sqref="J95">
    <cfRule type="cellIs" dxfId="1001" priority="3261" operator="lessThan">
      <formula>10</formula>
    </cfRule>
    <cfRule type="cellIs" dxfId="1000" priority="3262" operator="greaterThanOrEqual">
      <formula>10</formula>
    </cfRule>
  </conditionalFormatting>
  <conditionalFormatting sqref="M95">
    <cfRule type="cellIs" dxfId="999" priority="3259" operator="lessThan">
      <formula>10</formula>
    </cfRule>
    <cfRule type="cellIs" dxfId="998" priority="3260" operator="greaterThanOrEqual">
      <formula>10</formula>
    </cfRule>
  </conditionalFormatting>
  <conditionalFormatting sqref="P95">
    <cfRule type="cellIs" dxfId="997" priority="3257" operator="lessThan">
      <formula>10</formula>
    </cfRule>
    <cfRule type="cellIs" dxfId="996" priority="3258" operator="greaterThanOrEqual">
      <formula>10</formula>
    </cfRule>
  </conditionalFormatting>
  <conditionalFormatting sqref="S95">
    <cfRule type="cellIs" dxfId="995" priority="3255" operator="lessThan">
      <formula>10</formula>
    </cfRule>
    <cfRule type="cellIs" dxfId="994" priority="3256" operator="greaterThanOrEqual">
      <formula>10</formula>
    </cfRule>
  </conditionalFormatting>
  <conditionalFormatting sqref="X95">
    <cfRule type="cellIs" dxfId="993" priority="3253" operator="lessThan">
      <formula>10</formula>
    </cfRule>
    <cfRule type="cellIs" dxfId="992" priority="3254" operator="greaterThanOrEqual">
      <formula>10</formula>
    </cfRule>
  </conditionalFormatting>
  <conditionalFormatting sqref="V95">
    <cfRule type="cellIs" dxfId="991" priority="3251" operator="lessThan">
      <formula>10</formula>
    </cfRule>
    <cfRule type="cellIs" dxfId="990" priority="3252" operator="greaterThanOrEqual">
      <formula>10</formula>
    </cfRule>
  </conditionalFormatting>
  <conditionalFormatting sqref="AA108:AA109 AA111:AA112 AA95:AA100">
    <cfRule type="cellIs" dxfId="989" priority="3249" operator="lessThan">
      <formula>1</formula>
    </cfRule>
    <cfRule type="cellIs" dxfId="988" priority="3250" operator="greaterThanOrEqual">
      <formula>1</formula>
    </cfRule>
  </conditionalFormatting>
  <conditionalFormatting sqref="J96:J106 J108:J109 J111:J112">
    <cfRule type="cellIs" dxfId="987" priority="3247" operator="lessThan">
      <formula>10</formula>
    </cfRule>
    <cfRule type="cellIs" dxfId="986" priority="3248" operator="greaterThanOrEqual">
      <formula>10</formula>
    </cfRule>
  </conditionalFormatting>
  <conditionalFormatting sqref="M96:M106 M108:M109 M111:M112">
    <cfRule type="cellIs" dxfId="985" priority="3245" operator="lessThan">
      <formula>10</formula>
    </cfRule>
    <cfRule type="cellIs" dxfId="984" priority="3246" operator="greaterThanOrEqual">
      <formula>10</formula>
    </cfRule>
  </conditionalFormatting>
  <conditionalFormatting sqref="P96:P103 P108:P109 P111:P112">
    <cfRule type="cellIs" dxfId="983" priority="3243" operator="lessThan">
      <formula>10</formula>
    </cfRule>
    <cfRule type="cellIs" dxfId="982" priority="3244" operator="greaterThanOrEqual">
      <formula>10</formula>
    </cfRule>
  </conditionalFormatting>
  <conditionalFormatting sqref="S96:S103 S108:S109 S111:S112">
    <cfRule type="cellIs" dxfId="981" priority="3241" operator="lessThan">
      <formula>10</formula>
    </cfRule>
    <cfRule type="cellIs" dxfId="980" priority="3242" operator="greaterThanOrEqual">
      <formula>10</formula>
    </cfRule>
  </conditionalFormatting>
  <conditionalFormatting sqref="X96:X106 X108:X109 X111:X112">
    <cfRule type="cellIs" dxfId="979" priority="3239" operator="lessThan">
      <formula>10</formula>
    </cfRule>
    <cfRule type="cellIs" dxfId="978" priority="3240" operator="greaterThanOrEqual">
      <formula>10</formula>
    </cfRule>
  </conditionalFormatting>
  <conditionalFormatting sqref="V96:V106 V108:V109 V111:V112">
    <cfRule type="cellIs" dxfId="977" priority="3237" operator="lessThan">
      <formula>10</formula>
    </cfRule>
    <cfRule type="cellIs" dxfId="976" priority="3238" operator="greaterThanOrEqual">
      <formula>10</formula>
    </cfRule>
  </conditionalFormatting>
  <conditionalFormatting sqref="AA108:AA109 AA111:AA112 AA96:AA100">
    <cfRule type="cellIs" dxfId="975" priority="3235" operator="lessThan">
      <formula>1</formula>
    </cfRule>
    <cfRule type="cellIs" dxfId="974" priority="3236" operator="greaterThanOrEqual">
      <formula>1</formula>
    </cfRule>
  </conditionalFormatting>
  <conditionalFormatting sqref="AA107">
    <cfRule type="cellIs" dxfId="973" priority="3205" operator="lessThan">
      <formula>1</formula>
    </cfRule>
    <cfRule type="cellIs" dxfId="972" priority="3206" operator="greaterThanOrEqual">
      <formula>1</formula>
    </cfRule>
  </conditionalFormatting>
  <conditionalFormatting sqref="AA110">
    <cfRule type="cellIs" dxfId="971" priority="3189" operator="lessThan">
      <formula>1</formula>
    </cfRule>
    <cfRule type="cellIs" dxfId="970" priority="3190" operator="greaterThanOrEqual">
      <formula>1</formula>
    </cfRule>
  </conditionalFormatting>
  <conditionalFormatting sqref="AA107">
    <cfRule type="cellIs" dxfId="969" priority="3219" operator="lessThan">
      <formula>1</formula>
    </cfRule>
    <cfRule type="cellIs" dxfId="968" priority="3220" operator="greaterThanOrEqual">
      <formula>1</formula>
    </cfRule>
  </conditionalFormatting>
  <conditionalFormatting sqref="J107">
    <cfRule type="cellIs" dxfId="967" priority="3217" operator="lessThan">
      <formula>10</formula>
    </cfRule>
    <cfRule type="cellIs" dxfId="966" priority="3218" operator="greaterThanOrEqual">
      <formula>10</formula>
    </cfRule>
  </conditionalFormatting>
  <conditionalFormatting sqref="M107">
    <cfRule type="cellIs" dxfId="965" priority="3215" operator="lessThan">
      <formula>10</formula>
    </cfRule>
    <cfRule type="cellIs" dxfId="964" priority="3216" operator="greaterThanOrEqual">
      <formula>10</formula>
    </cfRule>
  </conditionalFormatting>
  <conditionalFormatting sqref="P107">
    <cfRule type="cellIs" dxfId="963" priority="3213" operator="lessThan">
      <formula>10</formula>
    </cfRule>
    <cfRule type="cellIs" dxfId="962" priority="3214" operator="greaterThanOrEqual">
      <formula>10</formula>
    </cfRule>
  </conditionalFormatting>
  <conditionalFormatting sqref="S107">
    <cfRule type="cellIs" dxfId="961" priority="3211" operator="lessThan">
      <formula>10</formula>
    </cfRule>
    <cfRule type="cellIs" dxfId="960" priority="3212" operator="greaterThanOrEqual">
      <formula>10</formula>
    </cfRule>
  </conditionalFormatting>
  <conditionalFormatting sqref="X107">
    <cfRule type="cellIs" dxfId="959" priority="3209" operator="lessThan">
      <formula>10</formula>
    </cfRule>
    <cfRule type="cellIs" dxfId="958" priority="3210" operator="greaterThanOrEqual">
      <formula>10</formula>
    </cfRule>
  </conditionalFormatting>
  <conditionalFormatting sqref="V107">
    <cfRule type="cellIs" dxfId="957" priority="3207" operator="lessThan">
      <formula>10</formula>
    </cfRule>
    <cfRule type="cellIs" dxfId="956" priority="3208" operator="greaterThanOrEqual">
      <formula>10</formula>
    </cfRule>
  </conditionalFormatting>
  <conditionalFormatting sqref="AA122">
    <cfRule type="cellIs" dxfId="955" priority="3175" operator="lessThan">
      <formula>1</formula>
    </cfRule>
    <cfRule type="cellIs" dxfId="954" priority="3176" operator="greaterThanOrEqual">
      <formula>1</formula>
    </cfRule>
  </conditionalFormatting>
  <conditionalFormatting sqref="AA110">
    <cfRule type="cellIs" dxfId="953" priority="3203" operator="lessThan">
      <formula>1</formula>
    </cfRule>
    <cfRule type="cellIs" dxfId="952" priority="3204" operator="greaterThanOrEqual">
      <formula>1</formula>
    </cfRule>
  </conditionalFormatting>
  <conditionalFormatting sqref="J110">
    <cfRule type="cellIs" dxfId="951" priority="3201" operator="lessThan">
      <formula>10</formula>
    </cfRule>
    <cfRule type="cellIs" dxfId="950" priority="3202" operator="greaterThanOrEqual">
      <formula>10</formula>
    </cfRule>
  </conditionalFormatting>
  <conditionalFormatting sqref="M110">
    <cfRule type="cellIs" dxfId="949" priority="3199" operator="lessThan">
      <formula>10</formula>
    </cfRule>
    <cfRule type="cellIs" dxfId="948" priority="3200" operator="greaterThanOrEqual">
      <formula>10</formula>
    </cfRule>
  </conditionalFormatting>
  <conditionalFormatting sqref="P110">
    <cfRule type="cellIs" dxfId="947" priority="3197" operator="lessThan">
      <formula>10</formula>
    </cfRule>
    <cfRule type="cellIs" dxfId="946" priority="3198" operator="greaterThanOrEqual">
      <formula>10</formula>
    </cfRule>
  </conditionalFormatting>
  <conditionalFormatting sqref="S110">
    <cfRule type="cellIs" dxfId="945" priority="3195" operator="lessThan">
      <formula>10</formula>
    </cfRule>
    <cfRule type="cellIs" dxfId="944" priority="3196" operator="greaterThanOrEqual">
      <formula>10</formula>
    </cfRule>
  </conditionalFormatting>
  <conditionalFormatting sqref="X110">
    <cfRule type="cellIs" dxfId="943" priority="3193" operator="lessThan">
      <formula>10</formula>
    </cfRule>
    <cfRule type="cellIs" dxfId="942" priority="3194" operator="greaterThanOrEqual">
      <formula>10</formula>
    </cfRule>
  </conditionalFormatting>
  <conditionalFormatting sqref="V110">
    <cfRule type="cellIs" dxfId="941" priority="3191" operator="lessThan">
      <formula>10</formula>
    </cfRule>
    <cfRule type="cellIs" dxfId="940" priority="3192" operator="greaterThanOrEqual">
      <formula>10</formula>
    </cfRule>
  </conditionalFormatting>
  <conditionalFormatting sqref="AA123:AA127">
    <cfRule type="cellIs" dxfId="939" priority="3161" operator="lessThan">
      <formula>1</formula>
    </cfRule>
    <cfRule type="cellIs" dxfId="938" priority="3162" operator="greaterThanOrEqual">
      <formula>1</formula>
    </cfRule>
  </conditionalFormatting>
  <conditionalFormatting sqref="J122">
    <cfRule type="cellIs" dxfId="937" priority="3187" operator="lessThan">
      <formula>10</formula>
    </cfRule>
    <cfRule type="cellIs" dxfId="936" priority="3188" operator="greaterThanOrEqual">
      <formula>10</formula>
    </cfRule>
  </conditionalFormatting>
  <conditionalFormatting sqref="M122">
    <cfRule type="cellIs" dxfId="935" priority="3185" operator="lessThan">
      <formula>10</formula>
    </cfRule>
    <cfRule type="cellIs" dxfId="934" priority="3186" operator="greaterThanOrEqual">
      <formula>10</formula>
    </cfRule>
  </conditionalFormatting>
  <conditionalFormatting sqref="P122">
    <cfRule type="cellIs" dxfId="933" priority="3183" operator="lessThan">
      <formula>10</formula>
    </cfRule>
    <cfRule type="cellIs" dxfId="932" priority="3184" operator="greaterThanOrEqual">
      <formula>10</formula>
    </cfRule>
  </conditionalFormatting>
  <conditionalFormatting sqref="S122">
    <cfRule type="cellIs" dxfId="931" priority="3181" operator="lessThan">
      <formula>10</formula>
    </cfRule>
    <cfRule type="cellIs" dxfId="930" priority="3182" operator="greaterThanOrEqual">
      <formula>10</formula>
    </cfRule>
  </conditionalFormatting>
  <conditionalFormatting sqref="X122">
    <cfRule type="cellIs" dxfId="929" priority="3179" operator="lessThan">
      <formula>10</formula>
    </cfRule>
    <cfRule type="cellIs" dxfId="928" priority="3180" operator="greaterThanOrEqual">
      <formula>10</formula>
    </cfRule>
  </conditionalFormatting>
  <conditionalFormatting sqref="V122">
    <cfRule type="cellIs" dxfId="927" priority="3177" operator="lessThan">
      <formula>10</formula>
    </cfRule>
    <cfRule type="cellIs" dxfId="926" priority="3178" operator="greaterThanOrEqual">
      <formula>10</formula>
    </cfRule>
  </conditionalFormatting>
  <conditionalFormatting sqref="AA128">
    <cfRule type="cellIs" dxfId="925" priority="3133" operator="lessThan">
      <formula>1</formula>
    </cfRule>
    <cfRule type="cellIs" dxfId="924" priority="3134" operator="greaterThanOrEqual">
      <formula>1</formula>
    </cfRule>
  </conditionalFormatting>
  <conditionalFormatting sqref="AA18">
    <cfRule type="cellIs" dxfId="923" priority="3021" operator="lessThan">
      <formula>1</formula>
    </cfRule>
    <cfRule type="cellIs" dxfId="922" priority="3022" operator="greaterThanOrEqual">
      <formula>1</formula>
    </cfRule>
  </conditionalFormatting>
  <conditionalFormatting sqref="J123:J127">
    <cfRule type="cellIs" dxfId="921" priority="3173" operator="lessThan">
      <formula>10</formula>
    </cfRule>
    <cfRule type="cellIs" dxfId="920" priority="3174" operator="greaterThanOrEqual">
      <formula>10</formula>
    </cfRule>
  </conditionalFormatting>
  <conditionalFormatting sqref="M123:M127">
    <cfRule type="cellIs" dxfId="919" priority="3171" operator="lessThan">
      <formula>10</formula>
    </cfRule>
    <cfRule type="cellIs" dxfId="918" priority="3172" operator="greaterThanOrEqual">
      <formula>10</formula>
    </cfRule>
  </conditionalFormatting>
  <conditionalFormatting sqref="P123:P127">
    <cfRule type="cellIs" dxfId="917" priority="3169" operator="lessThan">
      <formula>10</formula>
    </cfRule>
    <cfRule type="cellIs" dxfId="916" priority="3170" operator="greaterThanOrEqual">
      <formula>10</formula>
    </cfRule>
  </conditionalFormatting>
  <conditionalFormatting sqref="S123:S127">
    <cfRule type="cellIs" dxfId="915" priority="3167" operator="lessThan">
      <formula>10</formula>
    </cfRule>
    <cfRule type="cellIs" dxfId="914" priority="3168" operator="greaterThanOrEqual">
      <formula>10</formula>
    </cfRule>
  </conditionalFormatting>
  <conditionalFormatting sqref="X123:X127">
    <cfRule type="cellIs" dxfId="913" priority="3165" operator="lessThan">
      <formula>10</formula>
    </cfRule>
    <cfRule type="cellIs" dxfId="912" priority="3166" operator="greaterThanOrEqual">
      <formula>10</formula>
    </cfRule>
  </conditionalFormatting>
  <conditionalFormatting sqref="V123:V127">
    <cfRule type="cellIs" dxfId="911" priority="3163" operator="lessThan">
      <formula>10</formula>
    </cfRule>
    <cfRule type="cellIs" dxfId="910" priority="3164" operator="greaterThanOrEqual">
      <formula>10</formula>
    </cfRule>
  </conditionalFormatting>
  <conditionalFormatting sqref="AA121">
    <cfRule type="cellIs" dxfId="909" priority="3147" operator="lessThan">
      <formula>1</formula>
    </cfRule>
    <cfRule type="cellIs" dxfId="908" priority="3148" operator="greaterThanOrEqual">
      <formula>1</formula>
    </cfRule>
  </conditionalFormatting>
  <conditionalFormatting sqref="J121">
    <cfRule type="cellIs" dxfId="907" priority="3159" operator="lessThan">
      <formula>10</formula>
    </cfRule>
    <cfRule type="cellIs" dxfId="906" priority="3160" operator="greaterThanOrEqual">
      <formula>10</formula>
    </cfRule>
  </conditionalFormatting>
  <conditionalFormatting sqref="M121">
    <cfRule type="cellIs" dxfId="905" priority="3157" operator="lessThan">
      <formula>10</formula>
    </cfRule>
    <cfRule type="cellIs" dxfId="904" priority="3158" operator="greaterThanOrEqual">
      <formula>10</formula>
    </cfRule>
  </conditionalFormatting>
  <conditionalFormatting sqref="P121">
    <cfRule type="cellIs" dxfId="903" priority="3155" operator="lessThan">
      <formula>10</formula>
    </cfRule>
    <cfRule type="cellIs" dxfId="902" priority="3156" operator="greaterThanOrEqual">
      <formula>10</formula>
    </cfRule>
  </conditionalFormatting>
  <conditionalFormatting sqref="S121">
    <cfRule type="cellIs" dxfId="901" priority="3153" operator="lessThan">
      <formula>10</formula>
    </cfRule>
    <cfRule type="cellIs" dxfId="900" priority="3154" operator="greaterThanOrEqual">
      <formula>10</formula>
    </cfRule>
  </conditionalFormatting>
  <conditionalFormatting sqref="X121">
    <cfRule type="cellIs" dxfId="899" priority="3151" operator="lessThan">
      <formula>10</formula>
    </cfRule>
    <cfRule type="cellIs" dxfId="898" priority="3152" operator="greaterThanOrEqual">
      <formula>10</formula>
    </cfRule>
  </conditionalFormatting>
  <conditionalFormatting sqref="V121">
    <cfRule type="cellIs" dxfId="897" priority="3149" operator="lessThan">
      <formula>10</formula>
    </cfRule>
    <cfRule type="cellIs" dxfId="896" priority="3150" operator="greaterThanOrEqual">
      <formula>10</formula>
    </cfRule>
  </conditionalFormatting>
  <conditionalFormatting sqref="AA33">
    <cfRule type="cellIs" dxfId="895" priority="2989" operator="lessThan">
      <formula>1</formula>
    </cfRule>
    <cfRule type="cellIs" dxfId="894" priority="2990" operator="greaterThanOrEqual">
      <formula>1</formula>
    </cfRule>
  </conditionalFormatting>
  <conditionalFormatting sqref="AA31">
    <cfRule type="cellIs" dxfId="893" priority="2975" operator="lessThan">
      <formula>1</formula>
    </cfRule>
    <cfRule type="cellIs" dxfId="892" priority="2976" operator="greaterThanOrEqual">
      <formula>1</formula>
    </cfRule>
  </conditionalFormatting>
  <conditionalFormatting sqref="J128">
    <cfRule type="cellIs" dxfId="891" priority="3145" operator="lessThan">
      <formula>10</formula>
    </cfRule>
    <cfRule type="cellIs" dxfId="890" priority="3146" operator="greaterThanOrEqual">
      <formula>10</formula>
    </cfRule>
  </conditionalFormatting>
  <conditionalFormatting sqref="M128">
    <cfRule type="cellIs" dxfId="889" priority="3143" operator="lessThan">
      <formula>10</formula>
    </cfRule>
    <cfRule type="cellIs" dxfId="888" priority="3144" operator="greaterThanOrEqual">
      <formula>10</formula>
    </cfRule>
  </conditionalFormatting>
  <conditionalFormatting sqref="P128">
    <cfRule type="cellIs" dxfId="887" priority="3141" operator="lessThan">
      <formula>10</formula>
    </cfRule>
    <cfRule type="cellIs" dxfId="886" priority="3142" operator="greaterThanOrEqual">
      <formula>10</formula>
    </cfRule>
  </conditionalFormatting>
  <conditionalFormatting sqref="S128">
    <cfRule type="cellIs" dxfId="885" priority="3139" operator="lessThan">
      <formula>10</formula>
    </cfRule>
    <cfRule type="cellIs" dxfId="884" priority="3140" operator="greaterThanOrEqual">
      <formula>10</formula>
    </cfRule>
  </conditionalFormatting>
  <conditionalFormatting sqref="X128">
    <cfRule type="cellIs" dxfId="883" priority="3137" operator="lessThan">
      <formula>10</formula>
    </cfRule>
    <cfRule type="cellIs" dxfId="882" priority="3138" operator="greaterThanOrEqual">
      <formula>10</formula>
    </cfRule>
  </conditionalFormatting>
  <conditionalFormatting sqref="V128">
    <cfRule type="cellIs" dxfId="881" priority="3135" operator="lessThan">
      <formula>10</formula>
    </cfRule>
    <cfRule type="cellIs" dxfId="880" priority="3136" operator="greaterThanOrEqual">
      <formula>10</formula>
    </cfRule>
  </conditionalFormatting>
  <conditionalFormatting sqref="AA76">
    <cfRule type="cellIs" dxfId="879" priority="2835" operator="lessThan">
      <formula>1</formula>
    </cfRule>
    <cfRule type="cellIs" dxfId="878" priority="2836" operator="greaterThanOrEqual">
      <formula>1</formula>
    </cfRule>
  </conditionalFormatting>
  <conditionalFormatting sqref="J11">
    <cfRule type="cellIs" dxfId="877" priority="3131" operator="lessThan">
      <formula>10</formula>
    </cfRule>
    <cfRule type="cellIs" dxfId="876" priority="3132" operator="greaterThanOrEqual">
      <formula>10</formula>
    </cfRule>
  </conditionalFormatting>
  <conditionalFormatting sqref="M11">
    <cfRule type="cellIs" dxfId="875" priority="3129" operator="lessThan">
      <formula>10</formula>
    </cfRule>
    <cfRule type="cellIs" dxfId="874" priority="3130" operator="greaterThanOrEqual">
      <formula>10</formula>
    </cfRule>
  </conditionalFormatting>
  <conditionalFormatting sqref="P11">
    <cfRule type="cellIs" dxfId="873" priority="3127" operator="lessThan">
      <formula>10</formula>
    </cfRule>
    <cfRule type="cellIs" dxfId="872" priority="3128" operator="greaterThanOrEqual">
      <formula>10</formula>
    </cfRule>
  </conditionalFormatting>
  <conditionalFormatting sqref="S11">
    <cfRule type="cellIs" dxfId="871" priority="3125" operator="lessThan">
      <formula>10</formula>
    </cfRule>
    <cfRule type="cellIs" dxfId="870" priority="3126" operator="greaterThanOrEqual">
      <formula>10</formula>
    </cfRule>
  </conditionalFormatting>
  <conditionalFormatting sqref="X11">
    <cfRule type="cellIs" dxfId="869" priority="3123" operator="lessThan">
      <formula>10</formula>
    </cfRule>
    <cfRule type="cellIs" dxfId="868" priority="3124" operator="greaterThanOrEqual">
      <formula>10</formula>
    </cfRule>
  </conditionalFormatting>
  <conditionalFormatting sqref="V11:W11">
    <cfRule type="cellIs" dxfId="867" priority="3121" operator="lessThan">
      <formula>10</formula>
    </cfRule>
    <cfRule type="cellIs" dxfId="866" priority="3122" operator="greaterThanOrEqual">
      <formula>10</formula>
    </cfRule>
  </conditionalFormatting>
  <conditionalFormatting sqref="AA11">
    <cfRule type="cellIs" dxfId="865" priority="3119" operator="lessThan">
      <formula>1</formula>
    </cfRule>
    <cfRule type="cellIs" dxfId="864" priority="3120" operator="greaterThanOrEqual">
      <formula>1</formula>
    </cfRule>
  </conditionalFormatting>
  <conditionalFormatting sqref="J13">
    <cfRule type="cellIs" dxfId="863" priority="3117" operator="lessThan">
      <formula>10</formula>
    </cfRule>
    <cfRule type="cellIs" dxfId="862" priority="3118" operator="greaterThanOrEqual">
      <formula>10</formula>
    </cfRule>
  </conditionalFormatting>
  <conditionalFormatting sqref="M13">
    <cfRule type="cellIs" dxfId="861" priority="3115" operator="lessThan">
      <formula>10</formula>
    </cfRule>
    <cfRule type="cellIs" dxfId="860" priority="3116" operator="greaterThanOrEqual">
      <formula>10</formula>
    </cfRule>
  </conditionalFormatting>
  <conditionalFormatting sqref="P13">
    <cfRule type="cellIs" dxfId="859" priority="3113" operator="lessThan">
      <formula>10</formula>
    </cfRule>
    <cfRule type="cellIs" dxfId="858" priority="3114" operator="greaterThanOrEqual">
      <formula>10</formula>
    </cfRule>
  </conditionalFormatting>
  <conditionalFormatting sqref="S13">
    <cfRule type="cellIs" dxfId="857" priority="3111" operator="lessThan">
      <formula>10</formula>
    </cfRule>
    <cfRule type="cellIs" dxfId="856" priority="3112" operator="greaterThanOrEqual">
      <formula>10</formula>
    </cfRule>
  </conditionalFormatting>
  <conditionalFormatting sqref="X13">
    <cfRule type="cellIs" dxfId="855" priority="3109" operator="lessThan">
      <formula>10</formula>
    </cfRule>
    <cfRule type="cellIs" dxfId="854" priority="3110" operator="greaterThanOrEqual">
      <formula>10</formula>
    </cfRule>
  </conditionalFormatting>
  <conditionalFormatting sqref="V13">
    <cfRule type="cellIs" dxfId="853" priority="3107" operator="lessThan">
      <formula>10</formula>
    </cfRule>
    <cfRule type="cellIs" dxfId="852" priority="3108" operator="greaterThanOrEqual">
      <formula>10</formula>
    </cfRule>
  </conditionalFormatting>
  <conditionalFormatting sqref="AA13">
    <cfRule type="cellIs" dxfId="851" priority="3105" operator="lessThan">
      <formula>1</formula>
    </cfRule>
    <cfRule type="cellIs" dxfId="850" priority="3106" operator="greaterThanOrEqual">
      <formula>1</formula>
    </cfRule>
  </conditionalFormatting>
  <conditionalFormatting sqref="J15">
    <cfRule type="cellIs" dxfId="849" priority="3089" operator="lessThan">
      <formula>10</formula>
    </cfRule>
    <cfRule type="cellIs" dxfId="848" priority="3090" operator="greaterThanOrEqual">
      <formula>10</formula>
    </cfRule>
  </conditionalFormatting>
  <conditionalFormatting sqref="M15">
    <cfRule type="cellIs" dxfId="847" priority="3087" operator="lessThan">
      <formula>10</formula>
    </cfRule>
    <cfRule type="cellIs" dxfId="846" priority="3088" operator="greaterThanOrEqual">
      <formula>10</formula>
    </cfRule>
  </conditionalFormatting>
  <conditionalFormatting sqref="P15">
    <cfRule type="cellIs" dxfId="845" priority="3085" operator="lessThan">
      <formula>10</formula>
    </cfRule>
    <cfRule type="cellIs" dxfId="844" priority="3086" operator="greaterThanOrEqual">
      <formula>10</formula>
    </cfRule>
  </conditionalFormatting>
  <conditionalFormatting sqref="S15">
    <cfRule type="cellIs" dxfId="843" priority="3083" operator="lessThan">
      <formula>10</formula>
    </cfRule>
    <cfRule type="cellIs" dxfId="842" priority="3084" operator="greaterThanOrEqual">
      <formula>10</formula>
    </cfRule>
  </conditionalFormatting>
  <conditionalFormatting sqref="X15">
    <cfRule type="cellIs" dxfId="841" priority="3081" operator="lessThan">
      <formula>10</formula>
    </cfRule>
    <cfRule type="cellIs" dxfId="840" priority="3082" operator="greaterThanOrEqual">
      <formula>10</formula>
    </cfRule>
  </conditionalFormatting>
  <conditionalFormatting sqref="V15">
    <cfRule type="cellIs" dxfId="839" priority="3079" operator="lessThan">
      <formula>10</formula>
    </cfRule>
    <cfRule type="cellIs" dxfId="838" priority="3080" operator="greaterThanOrEqual">
      <formula>10</formula>
    </cfRule>
  </conditionalFormatting>
  <conditionalFormatting sqref="AA15">
    <cfRule type="cellIs" dxfId="837" priority="3077" operator="lessThan">
      <formula>1</formula>
    </cfRule>
    <cfRule type="cellIs" dxfId="836" priority="3078" operator="greaterThanOrEqual">
      <formula>1</formula>
    </cfRule>
  </conditionalFormatting>
  <conditionalFormatting sqref="J19 J21">
    <cfRule type="cellIs" dxfId="835" priority="3075" operator="lessThan">
      <formula>10</formula>
    </cfRule>
    <cfRule type="cellIs" dxfId="834" priority="3076" operator="greaterThanOrEqual">
      <formula>10</formula>
    </cfRule>
  </conditionalFormatting>
  <conditionalFormatting sqref="M19 M21">
    <cfRule type="cellIs" dxfId="833" priority="3073" operator="lessThan">
      <formula>10</formula>
    </cfRule>
    <cfRule type="cellIs" dxfId="832" priority="3074" operator="greaterThanOrEqual">
      <formula>10</formula>
    </cfRule>
  </conditionalFormatting>
  <conditionalFormatting sqref="P19 P21">
    <cfRule type="cellIs" dxfId="831" priority="3071" operator="lessThan">
      <formula>10</formula>
    </cfRule>
    <cfRule type="cellIs" dxfId="830" priority="3072" operator="greaterThanOrEqual">
      <formula>10</formula>
    </cfRule>
  </conditionalFormatting>
  <conditionalFormatting sqref="S19 S21">
    <cfRule type="cellIs" dxfId="829" priority="3069" operator="lessThan">
      <formula>10</formula>
    </cfRule>
    <cfRule type="cellIs" dxfId="828" priority="3070" operator="greaterThanOrEqual">
      <formula>10</formula>
    </cfRule>
  </conditionalFormatting>
  <conditionalFormatting sqref="X19 X21">
    <cfRule type="cellIs" dxfId="827" priority="3067" operator="lessThan">
      <formula>10</formula>
    </cfRule>
    <cfRule type="cellIs" dxfId="826" priority="3068" operator="greaterThanOrEqual">
      <formula>10</formula>
    </cfRule>
  </conditionalFormatting>
  <conditionalFormatting sqref="V19 V21">
    <cfRule type="cellIs" dxfId="825" priority="3065" operator="lessThan">
      <formula>10</formula>
    </cfRule>
    <cfRule type="cellIs" dxfId="824" priority="3066" operator="greaterThanOrEqual">
      <formula>10</formula>
    </cfRule>
  </conditionalFormatting>
  <conditionalFormatting sqref="AA19 AA21">
    <cfRule type="cellIs" dxfId="823" priority="3063" operator="lessThan">
      <formula>1</formula>
    </cfRule>
    <cfRule type="cellIs" dxfId="822" priority="3064" operator="greaterThanOrEqual">
      <formula>1</formula>
    </cfRule>
  </conditionalFormatting>
  <conditionalFormatting sqref="J16">
    <cfRule type="cellIs" dxfId="821" priority="3061" operator="lessThan">
      <formula>10</formula>
    </cfRule>
    <cfRule type="cellIs" dxfId="820" priority="3062" operator="greaterThanOrEqual">
      <formula>10</formula>
    </cfRule>
  </conditionalFormatting>
  <conditionalFormatting sqref="M16">
    <cfRule type="cellIs" dxfId="819" priority="3059" operator="lessThan">
      <formula>10</formula>
    </cfRule>
    <cfRule type="cellIs" dxfId="818" priority="3060" operator="greaterThanOrEqual">
      <formula>10</formula>
    </cfRule>
  </conditionalFormatting>
  <conditionalFormatting sqref="P16">
    <cfRule type="cellIs" dxfId="817" priority="3057" operator="lessThan">
      <formula>10</formula>
    </cfRule>
    <cfRule type="cellIs" dxfId="816" priority="3058" operator="greaterThanOrEqual">
      <formula>10</formula>
    </cfRule>
  </conditionalFormatting>
  <conditionalFormatting sqref="S16">
    <cfRule type="cellIs" dxfId="815" priority="3055" operator="lessThan">
      <formula>10</formula>
    </cfRule>
    <cfRule type="cellIs" dxfId="814" priority="3056" operator="greaterThanOrEqual">
      <formula>10</formula>
    </cfRule>
  </conditionalFormatting>
  <conditionalFormatting sqref="X16">
    <cfRule type="cellIs" dxfId="813" priority="3053" operator="lessThan">
      <formula>10</formula>
    </cfRule>
    <cfRule type="cellIs" dxfId="812" priority="3054" operator="greaterThanOrEqual">
      <formula>10</formula>
    </cfRule>
  </conditionalFormatting>
  <conditionalFormatting sqref="V16">
    <cfRule type="cellIs" dxfId="811" priority="3051" operator="lessThan">
      <formula>10</formula>
    </cfRule>
    <cfRule type="cellIs" dxfId="810" priority="3052" operator="greaterThanOrEqual">
      <formula>10</formula>
    </cfRule>
  </conditionalFormatting>
  <conditionalFormatting sqref="AA16">
    <cfRule type="cellIs" dxfId="809" priority="3049" operator="lessThan">
      <formula>1</formula>
    </cfRule>
    <cfRule type="cellIs" dxfId="808" priority="3050" operator="greaterThanOrEqual">
      <formula>1</formula>
    </cfRule>
  </conditionalFormatting>
  <conditionalFormatting sqref="J20">
    <cfRule type="cellIs" dxfId="807" priority="3047" operator="lessThan">
      <formula>10</formula>
    </cfRule>
    <cfRule type="cellIs" dxfId="806" priority="3048" operator="greaterThanOrEqual">
      <formula>10</formula>
    </cfRule>
  </conditionalFormatting>
  <conditionalFormatting sqref="M20">
    <cfRule type="cellIs" dxfId="805" priority="3045" operator="lessThan">
      <formula>10</formula>
    </cfRule>
    <cfRule type="cellIs" dxfId="804" priority="3046" operator="greaterThanOrEqual">
      <formula>10</formula>
    </cfRule>
  </conditionalFormatting>
  <conditionalFormatting sqref="P20">
    <cfRule type="cellIs" dxfId="803" priority="3043" operator="lessThan">
      <formula>10</formula>
    </cfRule>
    <cfRule type="cellIs" dxfId="802" priority="3044" operator="greaterThanOrEqual">
      <formula>10</formula>
    </cfRule>
  </conditionalFormatting>
  <conditionalFormatting sqref="S20">
    <cfRule type="cellIs" dxfId="801" priority="3041" operator="lessThan">
      <formula>10</formula>
    </cfRule>
    <cfRule type="cellIs" dxfId="800" priority="3042" operator="greaterThanOrEqual">
      <formula>10</formula>
    </cfRule>
  </conditionalFormatting>
  <conditionalFormatting sqref="X20">
    <cfRule type="cellIs" dxfId="799" priority="3039" operator="lessThan">
      <formula>10</formula>
    </cfRule>
    <cfRule type="cellIs" dxfId="798" priority="3040" operator="greaterThanOrEqual">
      <formula>10</formula>
    </cfRule>
  </conditionalFormatting>
  <conditionalFormatting sqref="V20">
    <cfRule type="cellIs" dxfId="797" priority="3037" operator="lessThan">
      <formula>10</formula>
    </cfRule>
    <cfRule type="cellIs" dxfId="796" priority="3038" operator="greaterThanOrEqual">
      <formula>10</formula>
    </cfRule>
  </conditionalFormatting>
  <conditionalFormatting sqref="AA20">
    <cfRule type="cellIs" dxfId="795" priority="3035" operator="lessThan">
      <formula>1</formula>
    </cfRule>
    <cfRule type="cellIs" dxfId="794" priority="3036" operator="greaterThanOrEqual">
      <formula>1</formula>
    </cfRule>
  </conditionalFormatting>
  <conditionalFormatting sqref="J18">
    <cfRule type="cellIs" dxfId="793" priority="3033" operator="lessThan">
      <formula>10</formula>
    </cfRule>
    <cfRule type="cellIs" dxfId="792" priority="3034" operator="greaterThanOrEqual">
      <formula>10</formula>
    </cfRule>
  </conditionalFormatting>
  <conditionalFormatting sqref="M18">
    <cfRule type="cellIs" dxfId="791" priority="3031" operator="lessThan">
      <formula>10</formula>
    </cfRule>
    <cfRule type="cellIs" dxfId="790" priority="3032" operator="greaterThanOrEqual">
      <formula>10</formula>
    </cfRule>
  </conditionalFormatting>
  <conditionalFormatting sqref="P18">
    <cfRule type="cellIs" dxfId="789" priority="3029" operator="lessThan">
      <formula>10</formula>
    </cfRule>
    <cfRule type="cellIs" dxfId="788" priority="3030" operator="greaterThanOrEqual">
      <formula>10</formula>
    </cfRule>
  </conditionalFormatting>
  <conditionalFormatting sqref="S18">
    <cfRule type="cellIs" dxfId="787" priority="3027" operator="lessThan">
      <formula>10</formula>
    </cfRule>
    <cfRule type="cellIs" dxfId="786" priority="3028" operator="greaterThanOrEqual">
      <formula>10</formula>
    </cfRule>
  </conditionalFormatting>
  <conditionalFormatting sqref="X18">
    <cfRule type="cellIs" dxfId="785" priority="3025" operator="lessThan">
      <formula>10</formula>
    </cfRule>
    <cfRule type="cellIs" dxfId="784" priority="3026" operator="greaterThanOrEqual">
      <formula>10</formula>
    </cfRule>
  </conditionalFormatting>
  <conditionalFormatting sqref="V18">
    <cfRule type="cellIs" dxfId="783" priority="3023" operator="lessThan">
      <formula>10</formula>
    </cfRule>
    <cfRule type="cellIs" dxfId="782" priority="3024" operator="greaterThanOrEqual">
      <formula>10</formula>
    </cfRule>
  </conditionalFormatting>
  <conditionalFormatting sqref="J34 M34 P34 S34 V34 X34">
    <cfRule type="cellIs" dxfId="781" priority="3019" operator="lessThan">
      <formula>10</formula>
    </cfRule>
    <cfRule type="cellIs" dxfId="780" priority="3020" operator="greaterThanOrEqual">
      <formula>10</formula>
    </cfRule>
  </conditionalFormatting>
  <conditionalFormatting sqref="AA34">
    <cfRule type="cellIs" dxfId="779" priority="3017" operator="lessThan">
      <formula>1</formula>
    </cfRule>
    <cfRule type="cellIs" dxfId="778" priority="3018" operator="greaterThanOrEqual">
      <formula>1</formula>
    </cfRule>
  </conditionalFormatting>
  <conditionalFormatting sqref="J35">
    <cfRule type="cellIs" dxfId="777" priority="3015" operator="lessThan">
      <formula>10</formula>
    </cfRule>
    <cfRule type="cellIs" dxfId="776" priority="3016" operator="greaterThanOrEqual">
      <formula>10</formula>
    </cfRule>
  </conditionalFormatting>
  <conditionalFormatting sqref="M35">
    <cfRule type="cellIs" dxfId="775" priority="3013" operator="lessThan">
      <formula>10</formula>
    </cfRule>
    <cfRule type="cellIs" dxfId="774" priority="3014" operator="greaterThanOrEqual">
      <formula>10</formula>
    </cfRule>
  </conditionalFormatting>
  <conditionalFormatting sqref="P35">
    <cfRule type="cellIs" dxfId="773" priority="3011" operator="lessThan">
      <formula>10</formula>
    </cfRule>
    <cfRule type="cellIs" dxfId="772" priority="3012" operator="greaterThanOrEqual">
      <formula>10</formula>
    </cfRule>
  </conditionalFormatting>
  <conditionalFormatting sqref="S35">
    <cfRule type="cellIs" dxfId="771" priority="3009" operator="lessThan">
      <formula>10</formula>
    </cfRule>
    <cfRule type="cellIs" dxfId="770" priority="3010" operator="greaterThanOrEqual">
      <formula>10</formula>
    </cfRule>
  </conditionalFormatting>
  <conditionalFormatting sqref="X35">
    <cfRule type="cellIs" dxfId="769" priority="3007" operator="lessThan">
      <formula>10</formula>
    </cfRule>
    <cfRule type="cellIs" dxfId="768" priority="3008" operator="greaterThanOrEqual">
      <formula>10</formula>
    </cfRule>
  </conditionalFormatting>
  <conditionalFormatting sqref="V35">
    <cfRule type="cellIs" dxfId="767" priority="3005" operator="lessThan">
      <formula>10</formula>
    </cfRule>
    <cfRule type="cellIs" dxfId="766" priority="3006" operator="greaterThanOrEqual">
      <formula>10</formula>
    </cfRule>
  </conditionalFormatting>
  <conditionalFormatting sqref="AA35">
    <cfRule type="cellIs" dxfId="765" priority="3003" operator="lessThan">
      <formula>1</formula>
    </cfRule>
    <cfRule type="cellIs" dxfId="764" priority="3004" operator="greaterThanOrEqual">
      <formula>1</formula>
    </cfRule>
  </conditionalFormatting>
  <conditionalFormatting sqref="J33">
    <cfRule type="cellIs" dxfId="763" priority="3001" operator="lessThan">
      <formula>10</formula>
    </cfRule>
    <cfRule type="cellIs" dxfId="762" priority="3002" operator="greaterThanOrEqual">
      <formula>10</formula>
    </cfRule>
  </conditionalFormatting>
  <conditionalFormatting sqref="M33">
    <cfRule type="cellIs" dxfId="761" priority="2999" operator="lessThan">
      <formula>10</formula>
    </cfRule>
    <cfRule type="cellIs" dxfId="760" priority="3000" operator="greaterThanOrEqual">
      <formula>10</formula>
    </cfRule>
  </conditionalFormatting>
  <conditionalFormatting sqref="P33">
    <cfRule type="cellIs" dxfId="759" priority="2997" operator="lessThan">
      <formula>10</formula>
    </cfRule>
    <cfRule type="cellIs" dxfId="758" priority="2998" operator="greaterThanOrEqual">
      <formula>10</formula>
    </cfRule>
  </conditionalFormatting>
  <conditionalFormatting sqref="S33">
    <cfRule type="cellIs" dxfId="757" priority="2995" operator="lessThan">
      <formula>10</formula>
    </cfRule>
    <cfRule type="cellIs" dxfId="756" priority="2996" operator="greaterThanOrEqual">
      <formula>10</formula>
    </cfRule>
  </conditionalFormatting>
  <conditionalFormatting sqref="X33">
    <cfRule type="cellIs" dxfId="755" priority="2993" operator="lessThan">
      <formula>10</formula>
    </cfRule>
    <cfRule type="cellIs" dxfId="754" priority="2994" operator="greaterThanOrEqual">
      <formula>10</formula>
    </cfRule>
  </conditionalFormatting>
  <conditionalFormatting sqref="V33">
    <cfRule type="cellIs" dxfId="753" priority="2991" operator="lessThan">
      <formula>10</formula>
    </cfRule>
    <cfRule type="cellIs" dxfId="752" priority="2992" operator="greaterThanOrEqual">
      <formula>10</formula>
    </cfRule>
  </conditionalFormatting>
  <conditionalFormatting sqref="J31">
    <cfRule type="cellIs" dxfId="751" priority="2987" operator="lessThan">
      <formula>10</formula>
    </cfRule>
    <cfRule type="cellIs" dxfId="750" priority="2988" operator="greaterThanOrEqual">
      <formula>10</formula>
    </cfRule>
  </conditionalFormatting>
  <conditionalFormatting sqref="M31">
    <cfRule type="cellIs" dxfId="749" priority="2985" operator="lessThan">
      <formula>10</formula>
    </cfRule>
    <cfRule type="cellIs" dxfId="748" priority="2986" operator="greaterThanOrEqual">
      <formula>10</formula>
    </cfRule>
  </conditionalFormatting>
  <conditionalFormatting sqref="P31">
    <cfRule type="cellIs" dxfId="747" priority="2983" operator="lessThan">
      <formula>10</formula>
    </cfRule>
    <cfRule type="cellIs" dxfId="746" priority="2984" operator="greaterThanOrEqual">
      <formula>10</formula>
    </cfRule>
  </conditionalFormatting>
  <conditionalFormatting sqref="S31">
    <cfRule type="cellIs" dxfId="745" priority="2981" operator="lessThan">
      <formula>10</formula>
    </cfRule>
    <cfRule type="cellIs" dxfId="744" priority="2982" operator="greaterThanOrEqual">
      <formula>10</formula>
    </cfRule>
  </conditionalFormatting>
  <conditionalFormatting sqref="X31">
    <cfRule type="cellIs" dxfId="743" priority="2979" operator="lessThan">
      <formula>10</formula>
    </cfRule>
    <cfRule type="cellIs" dxfId="742" priority="2980" operator="greaterThanOrEqual">
      <formula>10</formula>
    </cfRule>
  </conditionalFormatting>
  <conditionalFormatting sqref="V31">
    <cfRule type="cellIs" dxfId="741" priority="2977" operator="lessThan">
      <formula>10</formula>
    </cfRule>
    <cfRule type="cellIs" dxfId="740" priority="2978" operator="greaterThanOrEqual">
      <formula>10</formula>
    </cfRule>
  </conditionalFormatting>
  <conditionalFormatting sqref="J66">
    <cfRule type="cellIs" dxfId="739" priority="2973" operator="lessThan">
      <formula>10</formula>
    </cfRule>
    <cfRule type="cellIs" dxfId="738" priority="2974" operator="greaterThanOrEqual">
      <formula>10</formula>
    </cfRule>
  </conditionalFormatting>
  <conditionalFormatting sqref="M66">
    <cfRule type="cellIs" dxfId="737" priority="2971" operator="lessThan">
      <formula>10</formula>
    </cfRule>
    <cfRule type="cellIs" dxfId="736" priority="2972" operator="greaterThanOrEqual">
      <formula>10</formula>
    </cfRule>
  </conditionalFormatting>
  <conditionalFormatting sqref="P66">
    <cfRule type="cellIs" dxfId="735" priority="2969" operator="lessThan">
      <formula>10</formula>
    </cfRule>
    <cfRule type="cellIs" dxfId="734" priority="2970" operator="greaterThanOrEqual">
      <formula>10</formula>
    </cfRule>
  </conditionalFormatting>
  <conditionalFormatting sqref="S66">
    <cfRule type="cellIs" dxfId="733" priority="2967" operator="lessThan">
      <formula>10</formula>
    </cfRule>
    <cfRule type="cellIs" dxfId="732" priority="2968" operator="greaterThanOrEqual">
      <formula>10</formula>
    </cfRule>
  </conditionalFormatting>
  <conditionalFormatting sqref="X66">
    <cfRule type="cellIs" dxfId="731" priority="2965" operator="lessThan">
      <formula>10</formula>
    </cfRule>
    <cfRule type="cellIs" dxfId="730" priority="2966" operator="greaterThanOrEqual">
      <formula>10</formula>
    </cfRule>
  </conditionalFormatting>
  <conditionalFormatting sqref="V66">
    <cfRule type="cellIs" dxfId="729" priority="2963" operator="lessThan">
      <formula>10</formula>
    </cfRule>
    <cfRule type="cellIs" dxfId="728" priority="2964" operator="greaterThanOrEqual">
      <formula>10</formula>
    </cfRule>
  </conditionalFormatting>
  <conditionalFormatting sqref="AA66">
    <cfRule type="cellIs" dxfId="727" priority="2961" operator="lessThan">
      <formula>1</formula>
    </cfRule>
    <cfRule type="cellIs" dxfId="726" priority="2962" operator="greaterThanOrEqual">
      <formula>1</formula>
    </cfRule>
  </conditionalFormatting>
  <conditionalFormatting sqref="J67">
    <cfRule type="cellIs" dxfId="725" priority="2959" operator="lessThan">
      <formula>10</formula>
    </cfRule>
    <cfRule type="cellIs" dxfId="724" priority="2960" operator="greaterThanOrEqual">
      <formula>10</formula>
    </cfRule>
  </conditionalFormatting>
  <conditionalFormatting sqref="M67">
    <cfRule type="cellIs" dxfId="723" priority="2957" operator="lessThan">
      <formula>10</formula>
    </cfRule>
    <cfRule type="cellIs" dxfId="722" priority="2958" operator="greaterThanOrEqual">
      <formula>10</formula>
    </cfRule>
  </conditionalFormatting>
  <conditionalFormatting sqref="P67">
    <cfRule type="cellIs" dxfId="721" priority="2955" operator="lessThan">
      <formula>10</formula>
    </cfRule>
    <cfRule type="cellIs" dxfId="720" priority="2956" operator="greaterThanOrEqual">
      <formula>10</formula>
    </cfRule>
  </conditionalFormatting>
  <conditionalFormatting sqref="S67">
    <cfRule type="cellIs" dxfId="719" priority="2953" operator="lessThan">
      <formula>10</formula>
    </cfRule>
    <cfRule type="cellIs" dxfId="718" priority="2954" operator="greaterThanOrEqual">
      <formula>10</formula>
    </cfRule>
  </conditionalFormatting>
  <conditionalFormatting sqref="X67">
    <cfRule type="cellIs" dxfId="717" priority="2951" operator="lessThan">
      <formula>10</formula>
    </cfRule>
    <cfRule type="cellIs" dxfId="716" priority="2952" operator="greaterThanOrEqual">
      <formula>10</formula>
    </cfRule>
  </conditionalFormatting>
  <conditionalFormatting sqref="V67">
    <cfRule type="cellIs" dxfId="715" priority="2949" operator="lessThan">
      <formula>10</formula>
    </cfRule>
    <cfRule type="cellIs" dxfId="714" priority="2950" operator="greaterThanOrEqual">
      <formula>10</formula>
    </cfRule>
  </conditionalFormatting>
  <conditionalFormatting sqref="AA67">
    <cfRule type="cellIs" dxfId="713" priority="2947" operator="lessThan">
      <formula>1</formula>
    </cfRule>
    <cfRule type="cellIs" dxfId="712" priority="2948" operator="greaterThanOrEqual">
      <formula>1</formula>
    </cfRule>
  </conditionalFormatting>
  <conditionalFormatting sqref="J68">
    <cfRule type="cellIs" dxfId="711" priority="2945" operator="lessThan">
      <formula>10</formula>
    </cfRule>
    <cfRule type="cellIs" dxfId="710" priority="2946" operator="greaterThanOrEqual">
      <formula>10</formula>
    </cfRule>
  </conditionalFormatting>
  <conditionalFormatting sqref="M68">
    <cfRule type="cellIs" dxfId="709" priority="2943" operator="lessThan">
      <formula>10</formula>
    </cfRule>
    <cfRule type="cellIs" dxfId="708" priority="2944" operator="greaterThanOrEqual">
      <formula>10</formula>
    </cfRule>
  </conditionalFormatting>
  <conditionalFormatting sqref="P68">
    <cfRule type="cellIs" dxfId="707" priority="2941" operator="lessThan">
      <formula>10</formula>
    </cfRule>
    <cfRule type="cellIs" dxfId="706" priority="2942" operator="greaterThanOrEqual">
      <formula>10</formula>
    </cfRule>
  </conditionalFormatting>
  <conditionalFormatting sqref="S68">
    <cfRule type="cellIs" dxfId="705" priority="2939" operator="lessThan">
      <formula>10</formula>
    </cfRule>
    <cfRule type="cellIs" dxfId="704" priority="2940" operator="greaterThanOrEqual">
      <formula>10</formula>
    </cfRule>
  </conditionalFormatting>
  <conditionalFormatting sqref="X68">
    <cfRule type="cellIs" dxfId="703" priority="2937" operator="lessThan">
      <formula>10</formula>
    </cfRule>
    <cfRule type="cellIs" dxfId="702" priority="2938" operator="greaterThanOrEqual">
      <formula>10</formula>
    </cfRule>
  </conditionalFormatting>
  <conditionalFormatting sqref="V68">
    <cfRule type="cellIs" dxfId="701" priority="2935" operator="lessThan">
      <formula>10</formula>
    </cfRule>
    <cfRule type="cellIs" dxfId="700" priority="2936" operator="greaterThanOrEqual">
      <formula>10</formula>
    </cfRule>
  </conditionalFormatting>
  <conditionalFormatting sqref="AA68">
    <cfRule type="cellIs" dxfId="699" priority="2933" operator="lessThan">
      <formula>1</formula>
    </cfRule>
    <cfRule type="cellIs" dxfId="698" priority="2934" operator="greaterThanOrEqual">
      <formula>1</formula>
    </cfRule>
  </conditionalFormatting>
  <conditionalFormatting sqref="J69">
    <cfRule type="cellIs" dxfId="697" priority="2931" operator="lessThan">
      <formula>10</formula>
    </cfRule>
    <cfRule type="cellIs" dxfId="696" priority="2932" operator="greaterThanOrEqual">
      <formula>10</formula>
    </cfRule>
  </conditionalFormatting>
  <conditionalFormatting sqref="M69">
    <cfRule type="cellIs" dxfId="695" priority="2929" operator="lessThan">
      <formula>10</formula>
    </cfRule>
    <cfRule type="cellIs" dxfId="694" priority="2930" operator="greaterThanOrEqual">
      <formula>10</formula>
    </cfRule>
  </conditionalFormatting>
  <conditionalFormatting sqref="P69">
    <cfRule type="cellIs" dxfId="693" priority="2927" operator="lessThan">
      <formula>10</formula>
    </cfRule>
    <cfRule type="cellIs" dxfId="692" priority="2928" operator="greaterThanOrEqual">
      <formula>10</formula>
    </cfRule>
  </conditionalFormatting>
  <conditionalFormatting sqref="S69">
    <cfRule type="cellIs" dxfId="691" priority="2925" operator="lessThan">
      <formula>10</formula>
    </cfRule>
    <cfRule type="cellIs" dxfId="690" priority="2926" operator="greaterThanOrEqual">
      <formula>10</formula>
    </cfRule>
  </conditionalFormatting>
  <conditionalFormatting sqref="X69">
    <cfRule type="cellIs" dxfId="689" priority="2923" operator="lessThan">
      <formula>10</formula>
    </cfRule>
    <cfRule type="cellIs" dxfId="688" priority="2924" operator="greaterThanOrEqual">
      <formula>10</formula>
    </cfRule>
  </conditionalFormatting>
  <conditionalFormatting sqref="V69">
    <cfRule type="cellIs" dxfId="687" priority="2921" operator="lessThan">
      <formula>10</formula>
    </cfRule>
    <cfRule type="cellIs" dxfId="686" priority="2922" operator="greaterThanOrEqual">
      <formula>10</formula>
    </cfRule>
  </conditionalFormatting>
  <conditionalFormatting sqref="AA69">
    <cfRule type="cellIs" dxfId="685" priority="2919" operator="lessThan">
      <formula>1</formula>
    </cfRule>
    <cfRule type="cellIs" dxfId="684" priority="2920" operator="greaterThanOrEqual">
      <formula>1</formula>
    </cfRule>
  </conditionalFormatting>
  <conditionalFormatting sqref="J71">
    <cfRule type="cellIs" dxfId="683" priority="2917" operator="lessThan">
      <formula>10</formula>
    </cfRule>
    <cfRule type="cellIs" dxfId="682" priority="2918" operator="greaterThanOrEqual">
      <formula>10</formula>
    </cfRule>
  </conditionalFormatting>
  <conditionalFormatting sqref="M71">
    <cfRule type="cellIs" dxfId="681" priority="2915" operator="lessThan">
      <formula>10</formula>
    </cfRule>
    <cfRule type="cellIs" dxfId="680" priority="2916" operator="greaterThanOrEqual">
      <formula>10</formula>
    </cfRule>
  </conditionalFormatting>
  <conditionalFormatting sqref="P71">
    <cfRule type="cellIs" dxfId="679" priority="2913" operator="lessThan">
      <formula>10</formula>
    </cfRule>
    <cfRule type="cellIs" dxfId="678" priority="2914" operator="greaterThanOrEqual">
      <formula>10</formula>
    </cfRule>
  </conditionalFormatting>
  <conditionalFormatting sqref="S71">
    <cfRule type="cellIs" dxfId="677" priority="2911" operator="lessThan">
      <formula>10</formula>
    </cfRule>
    <cfRule type="cellIs" dxfId="676" priority="2912" operator="greaterThanOrEqual">
      <formula>10</formula>
    </cfRule>
  </conditionalFormatting>
  <conditionalFormatting sqref="X71">
    <cfRule type="cellIs" dxfId="675" priority="2909" operator="lessThan">
      <formula>10</formula>
    </cfRule>
    <cfRule type="cellIs" dxfId="674" priority="2910" operator="greaterThanOrEqual">
      <formula>10</formula>
    </cfRule>
  </conditionalFormatting>
  <conditionalFormatting sqref="V71">
    <cfRule type="cellIs" dxfId="673" priority="2907" operator="lessThan">
      <formula>10</formula>
    </cfRule>
    <cfRule type="cellIs" dxfId="672" priority="2908" operator="greaterThanOrEqual">
      <formula>10</formula>
    </cfRule>
  </conditionalFormatting>
  <conditionalFormatting sqref="AA71">
    <cfRule type="cellIs" dxfId="671" priority="2905" operator="lessThan">
      <formula>1</formula>
    </cfRule>
    <cfRule type="cellIs" dxfId="670" priority="2906" operator="greaterThanOrEqual">
      <formula>1</formula>
    </cfRule>
  </conditionalFormatting>
  <conditionalFormatting sqref="J72">
    <cfRule type="cellIs" dxfId="669" priority="2903" operator="lessThan">
      <formula>10</formula>
    </cfRule>
    <cfRule type="cellIs" dxfId="668" priority="2904" operator="greaterThanOrEqual">
      <formula>10</formula>
    </cfRule>
  </conditionalFormatting>
  <conditionalFormatting sqref="M72">
    <cfRule type="cellIs" dxfId="667" priority="2901" operator="lessThan">
      <formula>10</formula>
    </cfRule>
    <cfRule type="cellIs" dxfId="666" priority="2902" operator="greaterThanOrEqual">
      <formula>10</formula>
    </cfRule>
  </conditionalFormatting>
  <conditionalFormatting sqref="P72">
    <cfRule type="cellIs" dxfId="665" priority="2899" operator="lessThan">
      <formula>10</formula>
    </cfRule>
    <cfRule type="cellIs" dxfId="664" priority="2900" operator="greaterThanOrEqual">
      <formula>10</formula>
    </cfRule>
  </conditionalFormatting>
  <conditionalFormatting sqref="S72">
    <cfRule type="cellIs" dxfId="663" priority="2897" operator="lessThan">
      <formula>10</formula>
    </cfRule>
    <cfRule type="cellIs" dxfId="662" priority="2898" operator="greaterThanOrEqual">
      <formula>10</formula>
    </cfRule>
  </conditionalFormatting>
  <conditionalFormatting sqref="X72">
    <cfRule type="cellIs" dxfId="661" priority="2895" operator="lessThan">
      <formula>10</formula>
    </cfRule>
    <cfRule type="cellIs" dxfId="660" priority="2896" operator="greaterThanOrEqual">
      <formula>10</formula>
    </cfRule>
  </conditionalFormatting>
  <conditionalFormatting sqref="V72">
    <cfRule type="cellIs" dxfId="659" priority="2893" operator="lessThan">
      <formula>10</formula>
    </cfRule>
    <cfRule type="cellIs" dxfId="658" priority="2894" operator="greaterThanOrEqual">
      <formula>10</formula>
    </cfRule>
  </conditionalFormatting>
  <conditionalFormatting sqref="AA72">
    <cfRule type="cellIs" dxfId="657" priority="2891" operator="lessThan">
      <formula>1</formula>
    </cfRule>
    <cfRule type="cellIs" dxfId="656" priority="2892" operator="greaterThanOrEqual">
      <formula>1</formula>
    </cfRule>
  </conditionalFormatting>
  <conditionalFormatting sqref="J73">
    <cfRule type="cellIs" dxfId="655" priority="2889" operator="lessThan">
      <formula>10</formula>
    </cfRule>
    <cfRule type="cellIs" dxfId="654" priority="2890" operator="greaterThanOrEqual">
      <formula>10</formula>
    </cfRule>
  </conditionalFormatting>
  <conditionalFormatting sqref="M73">
    <cfRule type="cellIs" dxfId="653" priority="2887" operator="lessThan">
      <formula>10</formula>
    </cfRule>
    <cfRule type="cellIs" dxfId="652" priority="2888" operator="greaterThanOrEqual">
      <formula>10</formula>
    </cfRule>
  </conditionalFormatting>
  <conditionalFormatting sqref="P73">
    <cfRule type="cellIs" dxfId="651" priority="2885" operator="lessThan">
      <formula>10</formula>
    </cfRule>
    <cfRule type="cellIs" dxfId="650" priority="2886" operator="greaterThanOrEqual">
      <formula>10</formula>
    </cfRule>
  </conditionalFormatting>
  <conditionalFormatting sqref="S73">
    <cfRule type="cellIs" dxfId="649" priority="2883" operator="lessThan">
      <formula>10</formula>
    </cfRule>
    <cfRule type="cellIs" dxfId="648" priority="2884" operator="greaterThanOrEqual">
      <formula>10</formula>
    </cfRule>
  </conditionalFormatting>
  <conditionalFormatting sqref="X73">
    <cfRule type="cellIs" dxfId="647" priority="2881" operator="lessThan">
      <formula>10</formula>
    </cfRule>
    <cfRule type="cellIs" dxfId="646" priority="2882" operator="greaterThanOrEqual">
      <formula>10</formula>
    </cfRule>
  </conditionalFormatting>
  <conditionalFormatting sqref="V73">
    <cfRule type="cellIs" dxfId="645" priority="2879" operator="lessThan">
      <formula>10</formula>
    </cfRule>
    <cfRule type="cellIs" dxfId="644" priority="2880" operator="greaterThanOrEqual">
      <formula>10</formula>
    </cfRule>
  </conditionalFormatting>
  <conditionalFormatting sqref="AA73">
    <cfRule type="cellIs" dxfId="643" priority="2877" operator="lessThan">
      <formula>1</formula>
    </cfRule>
    <cfRule type="cellIs" dxfId="642" priority="2878" operator="greaterThanOrEqual">
      <formula>1</formula>
    </cfRule>
  </conditionalFormatting>
  <conditionalFormatting sqref="J74">
    <cfRule type="cellIs" dxfId="641" priority="2875" operator="lessThan">
      <formula>10</formula>
    </cfRule>
    <cfRule type="cellIs" dxfId="640" priority="2876" operator="greaterThanOrEqual">
      <formula>10</formula>
    </cfRule>
  </conditionalFormatting>
  <conditionalFormatting sqref="M74">
    <cfRule type="cellIs" dxfId="639" priority="2873" operator="lessThan">
      <formula>10</formula>
    </cfRule>
    <cfRule type="cellIs" dxfId="638" priority="2874" operator="greaterThanOrEqual">
      <formula>10</formula>
    </cfRule>
  </conditionalFormatting>
  <conditionalFormatting sqref="P74">
    <cfRule type="cellIs" dxfId="637" priority="2871" operator="lessThan">
      <formula>10</formula>
    </cfRule>
    <cfRule type="cellIs" dxfId="636" priority="2872" operator="greaterThanOrEqual">
      <formula>10</formula>
    </cfRule>
  </conditionalFormatting>
  <conditionalFormatting sqref="S74">
    <cfRule type="cellIs" dxfId="635" priority="2869" operator="lessThan">
      <formula>10</formula>
    </cfRule>
    <cfRule type="cellIs" dxfId="634" priority="2870" operator="greaterThanOrEqual">
      <formula>10</formula>
    </cfRule>
  </conditionalFormatting>
  <conditionalFormatting sqref="X74">
    <cfRule type="cellIs" dxfId="633" priority="2867" operator="lessThan">
      <formula>10</formula>
    </cfRule>
    <cfRule type="cellIs" dxfId="632" priority="2868" operator="greaterThanOrEqual">
      <formula>10</formula>
    </cfRule>
  </conditionalFormatting>
  <conditionalFormatting sqref="V74">
    <cfRule type="cellIs" dxfId="631" priority="2865" operator="lessThan">
      <formula>10</formula>
    </cfRule>
    <cfRule type="cellIs" dxfId="630" priority="2866" operator="greaterThanOrEqual">
      <formula>10</formula>
    </cfRule>
  </conditionalFormatting>
  <conditionalFormatting sqref="AA74">
    <cfRule type="cellIs" dxfId="629" priority="2863" operator="lessThan">
      <formula>1</formula>
    </cfRule>
    <cfRule type="cellIs" dxfId="628" priority="2864" operator="greaterThanOrEqual">
      <formula>1</formula>
    </cfRule>
  </conditionalFormatting>
  <conditionalFormatting sqref="J75">
    <cfRule type="cellIs" dxfId="627" priority="2861" operator="lessThan">
      <formula>10</formula>
    </cfRule>
    <cfRule type="cellIs" dxfId="626" priority="2862" operator="greaterThanOrEqual">
      <formula>10</formula>
    </cfRule>
  </conditionalFormatting>
  <conditionalFormatting sqref="M75">
    <cfRule type="cellIs" dxfId="625" priority="2859" operator="lessThan">
      <formula>10</formula>
    </cfRule>
    <cfRule type="cellIs" dxfId="624" priority="2860" operator="greaterThanOrEqual">
      <formula>10</formula>
    </cfRule>
  </conditionalFormatting>
  <conditionalFormatting sqref="P75">
    <cfRule type="cellIs" dxfId="623" priority="2857" operator="lessThan">
      <formula>10</formula>
    </cfRule>
    <cfRule type="cellIs" dxfId="622" priority="2858" operator="greaterThanOrEqual">
      <formula>10</formula>
    </cfRule>
  </conditionalFormatting>
  <conditionalFormatting sqref="S75">
    <cfRule type="cellIs" dxfId="621" priority="2855" operator="lessThan">
      <formula>10</formula>
    </cfRule>
    <cfRule type="cellIs" dxfId="620" priority="2856" operator="greaterThanOrEqual">
      <formula>10</formula>
    </cfRule>
  </conditionalFormatting>
  <conditionalFormatting sqref="X75">
    <cfRule type="cellIs" dxfId="619" priority="2853" operator="lessThan">
      <formula>10</formula>
    </cfRule>
    <cfRule type="cellIs" dxfId="618" priority="2854" operator="greaterThanOrEqual">
      <formula>10</formula>
    </cfRule>
  </conditionalFormatting>
  <conditionalFormatting sqref="V75">
    <cfRule type="cellIs" dxfId="617" priority="2851" operator="lessThan">
      <formula>10</formula>
    </cfRule>
    <cfRule type="cellIs" dxfId="616" priority="2852" operator="greaterThanOrEqual">
      <formula>10</formula>
    </cfRule>
  </conditionalFormatting>
  <conditionalFormatting sqref="AA75">
    <cfRule type="cellIs" dxfId="615" priority="2849" operator="lessThan">
      <formula>1</formula>
    </cfRule>
    <cfRule type="cellIs" dxfId="614" priority="2850" operator="greaterThanOrEqual">
      <formula>1</formula>
    </cfRule>
  </conditionalFormatting>
  <conditionalFormatting sqref="J76">
    <cfRule type="cellIs" dxfId="613" priority="2847" operator="lessThan">
      <formula>10</formula>
    </cfRule>
    <cfRule type="cellIs" dxfId="612" priority="2848" operator="greaterThanOrEqual">
      <formula>10</formula>
    </cfRule>
  </conditionalFormatting>
  <conditionalFormatting sqref="M76">
    <cfRule type="cellIs" dxfId="611" priority="2845" operator="lessThan">
      <formula>10</formula>
    </cfRule>
    <cfRule type="cellIs" dxfId="610" priority="2846" operator="greaterThanOrEqual">
      <formula>10</formula>
    </cfRule>
  </conditionalFormatting>
  <conditionalFormatting sqref="P76">
    <cfRule type="cellIs" dxfId="609" priority="2843" operator="lessThan">
      <formula>10</formula>
    </cfRule>
    <cfRule type="cellIs" dxfId="608" priority="2844" operator="greaterThanOrEqual">
      <formula>10</formula>
    </cfRule>
  </conditionalFormatting>
  <conditionalFormatting sqref="S76">
    <cfRule type="cellIs" dxfId="607" priority="2841" operator="lessThan">
      <formula>10</formula>
    </cfRule>
    <cfRule type="cellIs" dxfId="606" priority="2842" operator="greaterThanOrEqual">
      <formula>10</formula>
    </cfRule>
  </conditionalFormatting>
  <conditionalFormatting sqref="X76">
    <cfRule type="cellIs" dxfId="605" priority="2839" operator="lessThan">
      <formula>10</formula>
    </cfRule>
    <cfRule type="cellIs" dxfId="604" priority="2840" operator="greaterThanOrEqual">
      <formula>10</formula>
    </cfRule>
  </conditionalFormatting>
  <conditionalFormatting sqref="V76">
    <cfRule type="cellIs" dxfId="603" priority="2837" operator="lessThan">
      <formula>10</formula>
    </cfRule>
    <cfRule type="cellIs" dxfId="602" priority="2838" operator="greaterThanOrEqual">
      <formula>10</formula>
    </cfRule>
  </conditionalFormatting>
  <conditionalFormatting sqref="P138">
    <cfRule type="cellIs" dxfId="601" priority="2771" operator="lessThan">
      <formula>10</formula>
    </cfRule>
    <cfRule type="cellIs" dxfId="600" priority="2772" operator="greaterThanOrEqual">
      <formula>10</formula>
    </cfRule>
  </conditionalFormatting>
  <conditionalFormatting sqref="S138">
    <cfRule type="cellIs" dxfId="599" priority="2769" operator="lessThan">
      <formula>10</formula>
    </cfRule>
    <cfRule type="cellIs" dxfId="598" priority="2770" operator="greaterThanOrEqual">
      <formula>10</formula>
    </cfRule>
  </conditionalFormatting>
  <conditionalFormatting sqref="X138">
    <cfRule type="cellIs" dxfId="597" priority="2767" operator="lessThan">
      <formula>10</formula>
    </cfRule>
    <cfRule type="cellIs" dxfId="596" priority="2768" operator="greaterThanOrEqual">
      <formula>10</formula>
    </cfRule>
  </conditionalFormatting>
  <conditionalFormatting sqref="V138">
    <cfRule type="cellIs" dxfId="595" priority="2765" operator="lessThan">
      <formula>10</formula>
    </cfRule>
    <cfRule type="cellIs" dxfId="594" priority="2766" operator="greaterThanOrEqual">
      <formula>10</formula>
    </cfRule>
  </conditionalFormatting>
  <conditionalFormatting sqref="W33:W35">
    <cfRule type="cellIs" dxfId="593" priority="2803" operator="lessThan">
      <formula>10</formula>
    </cfRule>
    <cfRule type="cellIs" dxfId="592" priority="2804" operator="greaterThanOrEqual">
      <formula>10</formula>
    </cfRule>
  </conditionalFormatting>
  <conditionalFormatting sqref="W61:W63">
    <cfRule type="cellIs" dxfId="591" priority="2799" operator="lessThan">
      <formula>10</formula>
    </cfRule>
    <cfRule type="cellIs" dxfId="590" priority="2800" operator="greaterThanOrEqual">
      <formula>10</formula>
    </cfRule>
  </conditionalFormatting>
  <conditionalFormatting sqref="W66:W69 W71:W81">
    <cfRule type="cellIs" dxfId="589" priority="2797" operator="lessThan">
      <formula>10</formula>
    </cfRule>
    <cfRule type="cellIs" dxfId="588" priority="2798" operator="greaterThanOrEqual">
      <formula>10</formula>
    </cfRule>
  </conditionalFormatting>
  <conditionalFormatting sqref="W95:W112">
    <cfRule type="cellIs" dxfId="587" priority="2793" operator="lessThan">
      <formula>10</formula>
    </cfRule>
    <cfRule type="cellIs" dxfId="586" priority="2794" operator="greaterThanOrEqual">
      <formula>10</formula>
    </cfRule>
  </conditionalFormatting>
  <conditionalFormatting sqref="W121:W128">
    <cfRule type="cellIs" dxfId="585" priority="2791" operator="lessThan">
      <formula>10</formula>
    </cfRule>
    <cfRule type="cellIs" dxfId="584" priority="2792" operator="greaterThanOrEqual">
      <formula>10</formula>
    </cfRule>
  </conditionalFormatting>
  <conditionalFormatting sqref="M134">
    <cfRule type="cellIs" dxfId="583" priority="2745" operator="lessThan">
      <formula>10</formula>
    </cfRule>
    <cfRule type="cellIs" dxfId="582" priority="2746" operator="greaterThanOrEqual">
      <formula>10</formula>
    </cfRule>
  </conditionalFormatting>
  <conditionalFormatting sqref="J132">
    <cfRule type="cellIs" dxfId="581" priority="2753" operator="lessThan">
      <formula>10</formula>
    </cfRule>
    <cfRule type="cellIs" dxfId="580" priority="2754" operator="greaterThanOrEqual">
      <formula>10</formula>
    </cfRule>
  </conditionalFormatting>
  <conditionalFormatting sqref="M131">
    <cfRule type="cellIs" dxfId="579" priority="2749" operator="lessThan">
      <formula>10</formula>
    </cfRule>
    <cfRule type="cellIs" dxfId="578" priority="2750" operator="greaterThanOrEqual">
      <formula>10</formula>
    </cfRule>
  </conditionalFormatting>
  <conditionalFormatting sqref="AA138">
    <cfRule type="cellIs" dxfId="577" priority="2763" operator="lessThan">
      <formula>1</formula>
    </cfRule>
    <cfRule type="cellIs" dxfId="576" priority="2764" operator="greaterThanOrEqual">
      <formula>1</formula>
    </cfRule>
  </conditionalFormatting>
  <conditionalFormatting sqref="X131">
    <cfRule type="cellIs" dxfId="575" priority="2709" operator="lessThan">
      <formula>10</formula>
    </cfRule>
    <cfRule type="cellIs" dxfId="574" priority="2710" operator="greaterThanOrEqual">
      <formula>10</formula>
    </cfRule>
  </conditionalFormatting>
  <conditionalFormatting sqref="S134">
    <cfRule type="cellIs" dxfId="573" priority="2725" operator="lessThan">
      <formula>10</formula>
    </cfRule>
    <cfRule type="cellIs" dxfId="572" priority="2726" operator="greaterThanOrEqual">
      <formula>10</formula>
    </cfRule>
  </conditionalFormatting>
  <conditionalFormatting sqref="P132">
    <cfRule type="cellIs" dxfId="571" priority="2733" operator="lessThan">
      <formula>10</formula>
    </cfRule>
    <cfRule type="cellIs" dxfId="570" priority="2734" operator="greaterThanOrEqual">
      <formula>10</formula>
    </cfRule>
  </conditionalFormatting>
  <conditionalFormatting sqref="J133">
    <cfRule type="cellIs" dxfId="569" priority="2751" operator="lessThan">
      <formula>10</formula>
    </cfRule>
    <cfRule type="cellIs" dxfId="568" priority="2752" operator="greaterThanOrEqual">
      <formula>10</formula>
    </cfRule>
  </conditionalFormatting>
  <conditionalFormatting sqref="P131">
    <cfRule type="cellIs" dxfId="567" priority="2739" operator="lessThan">
      <formula>10</formula>
    </cfRule>
    <cfRule type="cellIs" dxfId="566" priority="2740" operator="greaterThanOrEqual">
      <formula>10</formula>
    </cfRule>
  </conditionalFormatting>
  <conditionalFormatting sqref="J138">
    <cfRule type="cellIs" dxfId="565" priority="2775" operator="lessThan">
      <formula>10</formula>
    </cfRule>
    <cfRule type="cellIs" dxfId="564" priority="2776" operator="greaterThanOrEqual">
      <formula>10</formula>
    </cfRule>
  </conditionalFormatting>
  <conditionalFormatting sqref="M138">
    <cfRule type="cellIs" dxfId="563" priority="2773" operator="lessThan">
      <formula>10</formula>
    </cfRule>
    <cfRule type="cellIs" dxfId="562" priority="2774" operator="greaterThanOrEqual">
      <formula>10</formula>
    </cfRule>
  </conditionalFormatting>
  <conditionalFormatting sqref="P133">
    <cfRule type="cellIs" dxfId="561" priority="2731" operator="lessThan">
      <formula>10</formula>
    </cfRule>
    <cfRule type="cellIs" dxfId="560" priority="2732" operator="greaterThanOrEqual">
      <formula>10</formula>
    </cfRule>
  </conditionalFormatting>
  <conditionalFormatting sqref="J131">
    <cfRule type="cellIs" dxfId="559" priority="2759" operator="lessThan">
      <formula>10</formula>
    </cfRule>
    <cfRule type="cellIs" dxfId="558" priority="2760" operator="greaterThanOrEqual">
      <formula>10</formula>
    </cfRule>
  </conditionalFormatting>
  <conditionalFormatting sqref="J134">
    <cfRule type="cellIs" dxfId="557" priority="2755" operator="lessThan">
      <formula>10</formula>
    </cfRule>
    <cfRule type="cellIs" dxfId="556" priority="2756" operator="greaterThanOrEqual">
      <formula>10</formula>
    </cfRule>
  </conditionalFormatting>
  <conditionalFormatting sqref="S132">
    <cfRule type="cellIs" dxfId="555" priority="2723" operator="lessThan">
      <formula>10</formula>
    </cfRule>
    <cfRule type="cellIs" dxfId="554" priority="2724" operator="greaterThanOrEqual">
      <formula>10</formula>
    </cfRule>
  </conditionalFormatting>
  <conditionalFormatting sqref="S133">
    <cfRule type="cellIs" dxfId="553" priority="2721" operator="lessThan">
      <formula>10</formula>
    </cfRule>
    <cfRule type="cellIs" dxfId="552" priority="2722" operator="greaterThanOrEqual">
      <formula>10</formula>
    </cfRule>
  </conditionalFormatting>
  <conditionalFormatting sqref="V134">
    <cfRule type="cellIs" dxfId="551" priority="2715" operator="lessThan">
      <formula>10</formula>
    </cfRule>
    <cfRule type="cellIs" dxfId="550" priority="2716" operator="greaterThanOrEqual">
      <formula>10</formula>
    </cfRule>
  </conditionalFormatting>
  <conditionalFormatting sqref="M132">
    <cfRule type="cellIs" dxfId="549" priority="2743" operator="lessThan">
      <formula>10</formula>
    </cfRule>
    <cfRule type="cellIs" dxfId="548" priority="2744" operator="greaterThanOrEqual">
      <formula>10</formula>
    </cfRule>
  </conditionalFormatting>
  <conditionalFormatting sqref="M133">
    <cfRule type="cellIs" dxfId="547" priority="2741" operator="lessThan">
      <formula>10</formula>
    </cfRule>
    <cfRule type="cellIs" dxfId="546" priority="2742" operator="greaterThanOrEqual">
      <formula>10</formula>
    </cfRule>
  </conditionalFormatting>
  <conditionalFormatting sqref="J139">
    <cfRule type="cellIs" dxfId="545" priority="2649" operator="lessThan">
      <formula>10</formula>
    </cfRule>
    <cfRule type="cellIs" dxfId="544" priority="2650" operator="greaterThanOrEqual">
      <formula>10</formula>
    </cfRule>
  </conditionalFormatting>
  <conditionalFormatting sqref="P134">
    <cfRule type="cellIs" dxfId="543" priority="2735" operator="lessThan">
      <formula>10</formula>
    </cfRule>
    <cfRule type="cellIs" dxfId="542" priority="2736" operator="greaterThanOrEqual">
      <formula>10</formula>
    </cfRule>
  </conditionalFormatting>
  <conditionalFormatting sqref="X132">
    <cfRule type="cellIs" dxfId="541" priority="2703" operator="lessThan">
      <formula>10</formula>
    </cfRule>
    <cfRule type="cellIs" dxfId="540" priority="2704" operator="greaterThanOrEqual">
      <formula>10</formula>
    </cfRule>
  </conditionalFormatting>
  <conditionalFormatting sqref="S131">
    <cfRule type="cellIs" dxfId="539" priority="2729" operator="lessThan">
      <formula>10</formula>
    </cfRule>
    <cfRule type="cellIs" dxfId="538" priority="2730" operator="greaterThanOrEqual">
      <formula>10</formula>
    </cfRule>
  </conditionalFormatting>
  <conditionalFormatting sqref="W134">
    <cfRule type="cellIs" dxfId="537" priority="2695" operator="lessThan">
      <formula>10</formula>
    </cfRule>
    <cfRule type="cellIs" dxfId="536" priority="2696" operator="greaterThanOrEqual">
      <formula>10</formula>
    </cfRule>
  </conditionalFormatting>
  <conditionalFormatting sqref="V131">
    <cfRule type="cellIs" dxfId="535" priority="2719" operator="lessThan">
      <formula>10</formula>
    </cfRule>
    <cfRule type="cellIs" dxfId="534" priority="2720" operator="greaterThanOrEqual">
      <formula>10</formula>
    </cfRule>
  </conditionalFormatting>
  <conditionalFormatting sqref="V132">
    <cfRule type="cellIs" dxfId="533" priority="2713" operator="lessThan">
      <formula>10</formula>
    </cfRule>
    <cfRule type="cellIs" dxfId="532" priority="2714" operator="greaterThanOrEqual">
      <formula>10</formula>
    </cfRule>
  </conditionalFormatting>
  <conditionalFormatting sqref="V133">
    <cfRule type="cellIs" dxfId="531" priority="2711" operator="lessThan">
      <formula>10</formula>
    </cfRule>
    <cfRule type="cellIs" dxfId="530" priority="2712" operator="greaterThanOrEqual">
      <formula>10</formula>
    </cfRule>
  </conditionalFormatting>
  <conditionalFormatting sqref="M139">
    <cfRule type="cellIs" dxfId="529" priority="2647" operator="lessThan">
      <formula>10</formula>
    </cfRule>
    <cfRule type="cellIs" dxfId="528" priority="2648" operator="greaterThanOrEqual">
      <formula>10</formula>
    </cfRule>
  </conditionalFormatting>
  <conditionalFormatting sqref="X134">
    <cfRule type="cellIs" dxfId="527" priority="2705" operator="lessThan">
      <formula>10</formula>
    </cfRule>
    <cfRule type="cellIs" dxfId="526" priority="2706" operator="greaterThanOrEqual">
      <formula>10</formula>
    </cfRule>
  </conditionalFormatting>
  <conditionalFormatting sqref="S139">
    <cfRule type="cellIs" dxfId="525" priority="2643" operator="lessThan">
      <formula>10</formula>
    </cfRule>
    <cfRule type="cellIs" dxfId="524" priority="2644" operator="greaterThanOrEqual">
      <formula>10</formula>
    </cfRule>
  </conditionalFormatting>
  <conditionalFormatting sqref="X133">
    <cfRule type="cellIs" dxfId="523" priority="2701" operator="lessThan">
      <formula>10</formula>
    </cfRule>
    <cfRule type="cellIs" dxfId="522" priority="2702" operator="greaterThanOrEqual">
      <formula>10</formula>
    </cfRule>
  </conditionalFormatting>
  <conditionalFormatting sqref="W131">
    <cfRule type="cellIs" dxfId="521" priority="2699" operator="lessThan">
      <formula>10</formula>
    </cfRule>
    <cfRule type="cellIs" dxfId="520" priority="2700" operator="greaterThanOrEqual">
      <formula>10</formula>
    </cfRule>
  </conditionalFormatting>
  <conditionalFormatting sqref="W132">
    <cfRule type="cellIs" dxfId="519" priority="2693" operator="lessThan">
      <formula>10</formula>
    </cfRule>
    <cfRule type="cellIs" dxfId="518" priority="2694" operator="greaterThanOrEqual">
      <formula>10</formula>
    </cfRule>
  </conditionalFormatting>
  <conditionalFormatting sqref="W133">
    <cfRule type="cellIs" dxfId="517" priority="2691" operator="lessThan">
      <formula>10</formula>
    </cfRule>
    <cfRule type="cellIs" dxfId="516" priority="2692" operator="greaterThanOrEqual">
      <formula>10</formula>
    </cfRule>
  </conditionalFormatting>
  <conditionalFormatting sqref="AA133">
    <cfRule type="cellIs" dxfId="515" priority="2681" operator="lessThan">
      <formula>1</formula>
    </cfRule>
    <cfRule type="cellIs" dxfId="514" priority="2682" operator="greaterThanOrEqual">
      <formula>1</formula>
    </cfRule>
  </conditionalFormatting>
  <conditionalFormatting sqref="AA131">
    <cfRule type="cellIs" dxfId="513" priority="2689" operator="lessThan">
      <formula>1</formula>
    </cfRule>
    <cfRule type="cellIs" dxfId="512" priority="2690" operator="greaterThanOrEqual">
      <formula>1</formula>
    </cfRule>
  </conditionalFormatting>
  <conditionalFormatting sqref="AA134">
    <cfRule type="cellIs" dxfId="511" priority="2685" operator="lessThan">
      <formula>1</formula>
    </cfRule>
    <cfRule type="cellIs" dxfId="510" priority="2686" operator="greaterThanOrEqual">
      <formula>1</formula>
    </cfRule>
  </conditionalFormatting>
  <conditionalFormatting sqref="AA132">
    <cfRule type="cellIs" dxfId="509" priority="2683" operator="lessThan">
      <formula>1</formula>
    </cfRule>
    <cfRule type="cellIs" dxfId="508" priority="2684" operator="greaterThanOrEqual">
      <formula>1</formula>
    </cfRule>
  </conditionalFormatting>
  <conditionalFormatting sqref="AA139">
    <cfRule type="cellIs" dxfId="507" priority="2637" operator="lessThan">
      <formula>1</formula>
    </cfRule>
    <cfRule type="cellIs" dxfId="506" priority="2638" operator="greaterThanOrEqual">
      <formula>1</formula>
    </cfRule>
  </conditionalFormatting>
  <conditionalFormatting sqref="W139">
    <cfRule type="cellIs" dxfId="505" priority="2635" operator="lessThan">
      <formula>10</formula>
    </cfRule>
    <cfRule type="cellIs" dxfId="504" priority="2636" operator="greaterThanOrEqual">
      <formula>10</formula>
    </cfRule>
  </conditionalFormatting>
  <conditionalFormatting sqref="J136">
    <cfRule type="cellIs" dxfId="503" priority="2605" operator="lessThan">
      <formula>10</formula>
    </cfRule>
    <cfRule type="cellIs" dxfId="502" priority="2606" operator="greaterThanOrEqual">
      <formula>10</formula>
    </cfRule>
  </conditionalFormatting>
  <conditionalFormatting sqref="M136">
    <cfRule type="cellIs" dxfId="501" priority="2603" operator="lessThan">
      <formula>10</formula>
    </cfRule>
    <cfRule type="cellIs" dxfId="500" priority="2604" operator="greaterThanOrEqual">
      <formula>10</formula>
    </cfRule>
  </conditionalFormatting>
  <conditionalFormatting sqref="P139">
    <cfRule type="cellIs" dxfId="499" priority="2645" operator="lessThan">
      <formula>10</formula>
    </cfRule>
    <cfRule type="cellIs" dxfId="498" priority="2646" operator="greaterThanOrEqual">
      <formula>10</formula>
    </cfRule>
  </conditionalFormatting>
  <conditionalFormatting sqref="S136">
    <cfRule type="cellIs" dxfId="497" priority="2599" operator="lessThan">
      <formula>10</formula>
    </cfRule>
    <cfRule type="cellIs" dxfId="496" priority="2600" operator="greaterThanOrEqual">
      <formula>10</formula>
    </cfRule>
  </conditionalFormatting>
  <conditionalFormatting sqref="X139">
    <cfRule type="cellIs" dxfId="495" priority="2641" operator="lessThan">
      <formula>10</formula>
    </cfRule>
    <cfRule type="cellIs" dxfId="494" priority="2642" operator="greaterThanOrEqual">
      <formula>10</formula>
    </cfRule>
  </conditionalFormatting>
  <conditionalFormatting sqref="V139">
    <cfRule type="cellIs" dxfId="493" priority="2639" operator="lessThan">
      <formula>10</formula>
    </cfRule>
    <cfRule type="cellIs" dxfId="492" priority="2640" operator="greaterThanOrEqual">
      <formula>10</formula>
    </cfRule>
  </conditionalFormatting>
  <conditionalFormatting sqref="X143">
    <cfRule type="cellIs" dxfId="491" priority="2625" operator="lessThan">
      <formula>10</formula>
    </cfRule>
    <cfRule type="cellIs" dxfId="490" priority="2626" operator="greaterThanOrEqual">
      <formula>10</formula>
    </cfRule>
  </conditionalFormatting>
  <conditionalFormatting sqref="AA143">
    <cfRule type="cellIs" dxfId="489" priority="2621" operator="lessThan">
      <formula>1</formula>
    </cfRule>
    <cfRule type="cellIs" dxfId="488" priority="2622" operator="greaterThanOrEqual">
      <formula>1</formula>
    </cfRule>
  </conditionalFormatting>
  <conditionalFormatting sqref="J143">
    <cfRule type="cellIs" dxfId="487" priority="2633" operator="lessThan">
      <formula>10</formula>
    </cfRule>
    <cfRule type="cellIs" dxfId="486" priority="2634" operator="greaterThanOrEqual">
      <formula>10</formula>
    </cfRule>
  </conditionalFormatting>
  <conditionalFormatting sqref="M143">
    <cfRule type="cellIs" dxfId="485" priority="2631" operator="lessThan">
      <formula>10</formula>
    </cfRule>
    <cfRule type="cellIs" dxfId="484" priority="2632" operator="greaterThanOrEqual">
      <formula>10</formula>
    </cfRule>
  </conditionalFormatting>
  <conditionalFormatting sqref="P143">
    <cfRule type="cellIs" dxfId="483" priority="2629" operator="lessThan">
      <formula>10</formula>
    </cfRule>
    <cfRule type="cellIs" dxfId="482" priority="2630" operator="greaterThanOrEqual">
      <formula>10</formula>
    </cfRule>
  </conditionalFormatting>
  <conditionalFormatting sqref="S143">
    <cfRule type="cellIs" dxfId="481" priority="2627" operator="lessThan">
      <formula>10</formula>
    </cfRule>
    <cfRule type="cellIs" dxfId="480" priority="2628" operator="greaterThanOrEqual">
      <formula>10</formula>
    </cfRule>
  </conditionalFormatting>
  <conditionalFormatting sqref="V143">
    <cfRule type="cellIs" dxfId="479" priority="2623" operator="lessThan">
      <formula>10</formula>
    </cfRule>
    <cfRule type="cellIs" dxfId="478" priority="2624" operator="greaterThanOrEqual">
      <formula>10</formula>
    </cfRule>
  </conditionalFormatting>
  <conditionalFormatting sqref="X136">
    <cfRule type="cellIs" dxfId="477" priority="2597" operator="lessThan">
      <formula>10</formula>
    </cfRule>
    <cfRule type="cellIs" dxfId="476" priority="2598" operator="greaterThanOrEqual">
      <formula>10</formula>
    </cfRule>
  </conditionalFormatting>
  <conditionalFormatting sqref="AA136">
    <cfRule type="cellIs" dxfId="475" priority="2593" operator="lessThan">
      <formula>1</formula>
    </cfRule>
    <cfRule type="cellIs" dxfId="474" priority="2594" operator="greaterThanOrEqual">
      <formula>1</formula>
    </cfRule>
  </conditionalFormatting>
  <conditionalFormatting sqref="P136">
    <cfRule type="cellIs" dxfId="473" priority="2601" operator="lessThan">
      <formula>10</formula>
    </cfRule>
    <cfRule type="cellIs" dxfId="472" priority="2602" operator="greaterThanOrEqual">
      <formula>10</formula>
    </cfRule>
  </conditionalFormatting>
  <conditionalFormatting sqref="V136">
    <cfRule type="cellIs" dxfId="471" priority="2595" operator="lessThan">
      <formula>10</formula>
    </cfRule>
    <cfRule type="cellIs" dxfId="470" priority="2596" operator="greaterThanOrEqual">
      <formula>10</formula>
    </cfRule>
  </conditionalFormatting>
  <conditionalFormatting sqref="X144">
    <cfRule type="cellIs" dxfId="469" priority="2569" operator="lessThan">
      <formula>10</formula>
    </cfRule>
    <cfRule type="cellIs" dxfId="468" priority="2570" operator="greaterThanOrEqual">
      <formula>10</formula>
    </cfRule>
  </conditionalFormatting>
  <conditionalFormatting sqref="AA144">
    <cfRule type="cellIs" dxfId="467" priority="2565" operator="lessThan">
      <formula>1</formula>
    </cfRule>
    <cfRule type="cellIs" dxfId="466" priority="2566" operator="greaterThanOrEqual">
      <formula>1</formula>
    </cfRule>
  </conditionalFormatting>
  <conditionalFormatting sqref="J144">
    <cfRule type="cellIs" dxfId="465" priority="2577" operator="lessThan">
      <formula>10</formula>
    </cfRule>
    <cfRule type="cellIs" dxfId="464" priority="2578" operator="greaterThanOrEqual">
      <formula>10</formula>
    </cfRule>
  </conditionalFormatting>
  <conditionalFormatting sqref="M144">
    <cfRule type="cellIs" dxfId="463" priority="2575" operator="lessThan">
      <formula>10</formula>
    </cfRule>
    <cfRule type="cellIs" dxfId="462" priority="2576" operator="greaterThanOrEqual">
      <formula>10</formula>
    </cfRule>
  </conditionalFormatting>
  <conditionalFormatting sqref="P144">
    <cfRule type="cellIs" dxfId="461" priority="2573" operator="lessThan">
      <formula>10</formula>
    </cfRule>
    <cfRule type="cellIs" dxfId="460" priority="2574" operator="greaterThanOrEqual">
      <formula>10</formula>
    </cfRule>
  </conditionalFormatting>
  <conditionalFormatting sqref="S144">
    <cfRule type="cellIs" dxfId="459" priority="2571" operator="lessThan">
      <formula>10</formula>
    </cfRule>
    <cfRule type="cellIs" dxfId="458" priority="2572" operator="greaterThanOrEqual">
      <formula>10</formula>
    </cfRule>
  </conditionalFormatting>
  <conditionalFormatting sqref="V144">
    <cfRule type="cellIs" dxfId="457" priority="2567" operator="lessThan">
      <formula>10</formula>
    </cfRule>
    <cfRule type="cellIs" dxfId="456" priority="2568" operator="greaterThanOrEqual">
      <formula>10</formula>
    </cfRule>
  </conditionalFormatting>
  <conditionalFormatting sqref="J12">
    <cfRule type="cellIs" dxfId="455" priority="2273" operator="lessThan">
      <formula>10</formula>
    </cfRule>
    <cfRule type="cellIs" dxfId="454" priority="2274" operator="greaterThanOrEqual">
      <formula>10</formula>
    </cfRule>
  </conditionalFormatting>
  <conditionalFormatting sqref="M12">
    <cfRule type="cellIs" dxfId="453" priority="2271" operator="lessThan">
      <formula>10</formula>
    </cfRule>
    <cfRule type="cellIs" dxfId="452" priority="2272" operator="greaterThanOrEqual">
      <formula>10</formula>
    </cfRule>
  </conditionalFormatting>
  <conditionalFormatting sqref="P12">
    <cfRule type="cellIs" dxfId="451" priority="2269" operator="lessThan">
      <formula>10</formula>
    </cfRule>
    <cfRule type="cellIs" dxfId="450" priority="2270" operator="greaterThanOrEqual">
      <formula>10</formula>
    </cfRule>
  </conditionalFormatting>
  <conditionalFormatting sqref="S12">
    <cfRule type="cellIs" dxfId="449" priority="2267" operator="lessThan">
      <formula>10</formula>
    </cfRule>
    <cfRule type="cellIs" dxfId="448" priority="2268" operator="greaterThanOrEqual">
      <formula>10</formula>
    </cfRule>
  </conditionalFormatting>
  <conditionalFormatting sqref="X12">
    <cfRule type="cellIs" dxfId="447" priority="2265" operator="lessThan">
      <formula>10</formula>
    </cfRule>
    <cfRule type="cellIs" dxfId="446" priority="2266" operator="greaterThanOrEqual">
      <formula>10</formula>
    </cfRule>
  </conditionalFormatting>
  <conditionalFormatting sqref="V12:W12">
    <cfRule type="cellIs" dxfId="445" priority="2263" operator="lessThan">
      <formula>10</formula>
    </cfRule>
    <cfRule type="cellIs" dxfId="444" priority="2264" operator="greaterThanOrEqual">
      <formula>10</formula>
    </cfRule>
  </conditionalFormatting>
  <conditionalFormatting sqref="AA12">
    <cfRule type="cellIs" dxfId="443" priority="2261" operator="lessThan">
      <formula>1</formula>
    </cfRule>
    <cfRule type="cellIs" dxfId="442" priority="2262" operator="greaterThanOrEqual">
      <formula>1</formula>
    </cfRule>
  </conditionalFormatting>
  <conditionalFormatting sqref="W14">
    <cfRule type="cellIs" dxfId="441" priority="2259" operator="lessThan">
      <formula>10</formula>
    </cfRule>
    <cfRule type="cellIs" dxfId="440" priority="2260" operator="greaterThanOrEqual">
      <formula>10</formula>
    </cfRule>
  </conditionalFormatting>
  <conditionalFormatting sqref="J14">
    <cfRule type="cellIs" dxfId="439" priority="2257" operator="lessThan">
      <formula>10</formula>
    </cfRule>
    <cfRule type="cellIs" dxfId="438" priority="2258" operator="greaterThanOrEqual">
      <formula>10</formula>
    </cfRule>
  </conditionalFormatting>
  <conditionalFormatting sqref="M14">
    <cfRule type="cellIs" dxfId="437" priority="2255" operator="lessThan">
      <formula>10</formula>
    </cfRule>
    <cfRule type="cellIs" dxfId="436" priority="2256" operator="greaterThanOrEqual">
      <formula>10</formula>
    </cfRule>
  </conditionalFormatting>
  <conditionalFormatting sqref="P14">
    <cfRule type="cellIs" dxfId="435" priority="2253" operator="lessThan">
      <formula>10</formula>
    </cfRule>
    <cfRule type="cellIs" dxfId="434" priority="2254" operator="greaterThanOrEqual">
      <formula>10</formula>
    </cfRule>
  </conditionalFormatting>
  <conditionalFormatting sqref="S14">
    <cfRule type="cellIs" dxfId="433" priority="2251" operator="lessThan">
      <formula>10</formula>
    </cfRule>
    <cfRule type="cellIs" dxfId="432" priority="2252" operator="greaterThanOrEqual">
      <formula>10</formula>
    </cfRule>
  </conditionalFormatting>
  <conditionalFormatting sqref="X14">
    <cfRule type="cellIs" dxfId="431" priority="2249" operator="lessThan">
      <formula>10</formula>
    </cfRule>
    <cfRule type="cellIs" dxfId="430" priority="2250" operator="greaterThanOrEqual">
      <formula>10</formula>
    </cfRule>
  </conditionalFormatting>
  <conditionalFormatting sqref="V14">
    <cfRule type="cellIs" dxfId="429" priority="2247" operator="lessThan">
      <formula>10</formula>
    </cfRule>
    <cfRule type="cellIs" dxfId="428" priority="2248" operator="greaterThanOrEqual">
      <formula>10</formula>
    </cfRule>
  </conditionalFormatting>
  <conditionalFormatting sqref="AA14">
    <cfRule type="cellIs" dxfId="427" priority="2245" operator="lessThan">
      <formula>1</formula>
    </cfRule>
    <cfRule type="cellIs" dxfId="426" priority="2246" operator="greaterThanOrEqual">
      <formula>1</formula>
    </cfRule>
  </conditionalFormatting>
  <conditionalFormatting sqref="W17">
    <cfRule type="cellIs" dxfId="425" priority="2243" operator="lessThan">
      <formula>10</formula>
    </cfRule>
    <cfRule type="cellIs" dxfId="424" priority="2244" operator="greaterThanOrEqual">
      <formula>10</formula>
    </cfRule>
  </conditionalFormatting>
  <conditionalFormatting sqref="J17">
    <cfRule type="cellIs" dxfId="423" priority="2241" operator="lessThan">
      <formula>10</formula>
    </cfRule>
    <cfRule type="cellIs" dxfId="422" priority="2242" operator="greaterThanOrEqual">
      <formula>10</formula>
    </cfRule>
  </conditionalFormatting>
  <conditionalFormatting sqref="M17">
    <cfRule type="cellIs" dxfId="421" priority="2239" operator="lessThan">
      <formula>10</formula>
    </cfRule>
    <cfRule type="cellIs" dxfId="420" priority="2240" operator="greaterThanOrEqual">
      <formula>10</formula>
    </cfRule>
  </conditionalFormatting>
  <conditionalFormatting sqref="P17">
    <cfRule type="cellIs" dxfId="419" priority="2237" operator="lessThan">
      <formula>10</formula>
    </cfRule>
    <cfRule type="cellIs" dxfId="418" priority="2238" operator="greaterThanOrEqual">
      <formula>10</formula>
    </cfRule>
  </conditionalFormatting>
  <conditionalFormatting sqref="S17">
    <cfRule type="cellIs" dxfId="417" priority="2235" operator="lessThan">
      <formula>10</formula>
    </cfRule>
    <cfRule type="cellIs" dxfId="416" priority="2236" operator="greaterThanOrEqual">
      <formula>10</formula>
    </cfRule>
  </conditionalFormatting>
  <conditionalFormatting sqref="X17">
    <cfRule type="cellIs" dxfId="415" priority="2233" operator="lessThan">
      <formula>10</formula>
    </cfRule>
    <cfRule type="cellIs" dxfId="414" priority="2234" operator="greaterThanOrEqual">
      <formula>10</formula>
    </cfRule>
  </conditionalFormatting>
  <conditionalFormatting sqref="V17">
    <cfRule type="cellIs" dxfId="413" priority="2231" operator="lessThan">
      <formula>10</formula>
    </cfRule>
    <cfRule type="cellIs" dxfId="412" priority="2232" operator="greaterThanOrEqual">
      <formula>10</formula>
    </cfRule>
  </conditionalFormatting>
  <conditionalFormatting sqref="AA17">
    <cfRule type="cellIs" dxfId="411" priority="2229" operator="lessThan">
      <formula>1</formula>
    </cfRule>
    <cfRule type="cellIs" dxfId="410" priority="2230" operator="greaterThanOrEqual">
      <formula>1</formula>
    </cfRule>
  </conditionalFormatting>
  <conditionalFormatting sqref="J116:J118">
    <cfRule type="cellIs" dxfId="409" priority="1671" operator="lessThan">
      <formula>10</formula>
    </cfRule>
    <cfRule type="cellIs" dxfId="408" priority="1672" operator="greaterThanOrEqual">
      <formula>10</formula>
    </cfRule>
  </conditionalFormatting>
  <conditionalFormatting sqref="M116:M118">
    <cfRule type="cellIs" dxfId="407" priority="1669" operator="lessThan">
      <formula>10</formula>
    </cfRule>
    <cfRule type="cellIs" dxfId="406" priority="1670" operator="greaterThanOrEqual">
      <formula>10</formula>
    </cfRule>
  </conditionalFormatting>
  <conditionalFormatting sqref="P116:P118">
    <cfRule type="cellIs" dxfId="405" priority="1667" operator="lessThan">
      <formula>10</formula>
    </cfRule>
    <cfRule type="cellIs" dxfId="404" priority="1668" operator="greaterThanOrEqual">
      <formula>10</formula>
    </cfRule>
  </conditionalFormatting>
  <conditionalFormatting sqref="S116:S118">
    <cfRule type="cellIs" dxfId="403" priority="1665" operator="lessThan">
      <formula>10</formula>
    </cfRule>
    <cfRule type="cellIs" dxfId="402" priority="1666" operator="greaterThanOrEqual">
      <formula>10</formula>
    </cfRule>
  </conditionalFormatting>
  <conditionalFormatting sqref="V116:V118">
    <cfRule type="cellIs" dxfId="401" priority="1663" operator="lessThan">
      <formula>10</formula>
    </cfRule>
    <cfRule type="cellIs" dxfId="400" priority="1664" operator="greaterThanOrEqual">
      <formula>10</formula>
    </cfRule>
  </conditionalFormatting>
  <conditionalFormatting sqref="X116:X118">
    <cfRule type="cellIs" dxfId="399" priority="1661" operator="lessThan">
      <formula>10</formula>
    </cfRule>
    <cfRule type="cellIs" dxfId="398" priority="1662" operator="greaterThanOrEqual">
      <formula>10</formula>
    </cfRule>
  </conditionalFormatting>
  <conditionalFormatting sqref="AA116:AA118">
    <cfRule type="cellIs" dxfId="397" priority="1659" operator="lessThan">
      <formula>10</formula>
    </cfRule>
    <cfRule type="cellIs" dxfId="396" priority="1660" operator="greaterThanOrEqual">
      <formula>10</formula>
    </cfRule>
  </conditionalFormatting>
  <conditionalFormatting sqref="W140">
    <cfRule type="cellIs" dxfId="395" priority="1335" operator="lessThan">
      <formula>10</formula>
    </cfRule>
    <cfRule type="cellIs" dxfId="394" priority="1336" operator="greaterThanOrEqual">
      <formula>10</formula>
    </cfRule>
  </conditionalFormatting>
  <conditionalFormatting sqref="J140">
    <cfRule type="cellIs" dxfId="393" priority="1349" operator="lessThan">
      <formula>10</formula>
    </cfRule>
    <cfRule type="cellIs" dxfId="392" priority="1350" operator="greaterThanOrEqual">
      <formula>10</formula>
    </cfRule>
  </conditionalFormatting>
  <conditionalFormatting sqref="M140">
    <cfRule type="cellIs" dxfId="391" priority="1347" operator="lessThan">
      <formula>10</formula>
    </cfRule>
    <cfRule type="cellIs" dxfId="390" priority="1348" operator="greaterThanOrEqual">
      <formula>10</formula>
    </cfRule>
  </conditionalFormatting>
  <conditionalFormatting sqref="S140">
    <cfRule type="cellIs" dxfId="389" priority="1343" operator="lessThan">
      <formula>10</formula>
    </cfRule>
    <cfRule type="cellIs" dxfId="388" priority="1344" operator="greaterThanOrEqual">
      <formula>10</formula>
    </cfRule>
  </conditionalFormatting>
  <conditionalFormatting sqref="AA140">
    <cfRule type="cellIs" dxfId="387" priority="1337" operator="lessThan">
      <formula>1</formula>
    </cfRule>
    <cfRule type="cellIs" dxfId="386" priority="1338" operator="greaterThanOrEqual">
      <formula>1</formula>
    </cfRule>
  </conditionalFormatting>
  <conditionalFormatting sqref="P140">
    <cfRule type="cellIs" dxfId="385" priority="1345" operator="lessThan">
      <formula>10</formula>
    </cfRule>
    <cfRule type="cellIs" dxfId="384" priority="1346" operator="greaterThanOrEqual">
      <formula>10</formula>
    </cfRule>
  </conditionalFormatting>
  <conditionalFormatting sqref="X140">
    <cfRule type="cellIs" dxfId="383" priority="1341" operator="lessThan">
      <formula>10</formula>
    </cfRule>
    <cfRule type="cellIs" dxfId="382" priority="1342" operator="greaterThanOrEqual">
      <formula>10</formula>
    </cfRule>
  </conditionalFormatting>
  <conditionalFormatting sqref="V140">
    <cfRule type="cellIs" dxfId="381" priority="1339" operator="lessThan">
      <formula>10</formula>
    </cfRule>
    <cfRule type="cellIs" dxfId="380" priority="1340" operator="greaterThanOrEqual">
      <formula>10</formula>
    </cfRule>
  </conditionalFormatting>
  <conditionalFormatting sqref="W141">
    <cfRule type="cellIs" dxfId="379" priority="1319" operator="lessThan">
      <formula>10</formula>
    </cfRule>
    <cfRule type="cellIs" dxfId="378" priority="1320" operator="greaterThanOrEqual">
      <formula>10</formula>
    </cfRule>
  </conditionalFormatting>
  <conditionalFormatting sqref="J141">
    <cfRule type="cellIs" dxfId="377" priority="1333" operator="lessThan">
      <formula>10</formula>
    </cfRule>
    <cfRule type="cellIs" dxfId="376" priority="1334" operator="greaterThanOrEqual">
      <formula>10</formula>
    </cfRule>
  </conditionalFormatting>
  <conditionalFormatting sqref="M141">
    <cfRule type="cellIs" dxfId="375" priority="1331" operator="lessThan">
      <formula>10</formula>
    </cfRule>
    <cfRule type="cellIs" dxfId="374" priority="1332" operator="greaterThanOrEqual">
      <formula>10</formula>
    </cfRule>
  </conditionalFormatting>
  <conditionalFormatting sqref="S141">
    <cfRule type="cellIs" dxfId="373" priority="1327" operator="lessThan">
      <formula>10</formula>
    </cfRule>
    <cfRule type="cellIs" dxfId="372" priority="1328" operator="greaterThanOrEqual">
      <formula>10</formula>
    </cfRule>
  </conditionalFormatting>
  <conditionalFormatting sqref="AA141">
    <cfRule type="cellIs" dxfId="371" priority="1321" operator="lessThan">
      <formula>1</formula>
    </cfRule>
    <cfRule type="cellIs" dxfId="370" priority="1322" operator="greaterThanOrEqual">
      <formula>1</formula>
    </cfRule>
  </conditionalFormatting>
  <conditionalFormatting sqref="P141">
    <cfRule type="cellIs" dxfId="369" priority="1329" operator="lessThan">
      <formula>10</formula>
    </cfRule>
    <cfRule type="cellIs" dxfId="368" priority="1330" operator="greaterThanOrEqual">
      <formula>10</formula>
    </cfRule>
  </conditionalFormatting>
  <conditionalFormatting sqref="X141">
    <cfRule type="cellIs" dxfId="367" priority="1325" operator="lessThan">
      <formula>10</formula>
    </cfRule>
    <cfRule type="cellIs" dxfId="366" priority="1326" operator="greaterThanOrEqual">
      <formula>10</formula>
    </cfRule>
  </conditionalFormatting>
  <conditionalFormatting sqref="V141">
    <cfRule type="cellIs" dxfId="365" priority="1323" operator="lessThan">
      <formula>10</formula>
    </cfRule>
    <cfRule type="cellIs" dxfId="364" priority="1324" operator="greaterThanOrEqual">
      <formula>10</formula>
    </cfRule>
  </conditionalFormatting>
  <conditionalFormatting sqref="J70">
    <cfRule type="cellIs" dxfId="363" priority="1089" operator="lessThan">
      <formula>10</formula>
    </cfRule>
    <cfRule type="cellIs" dxfId="362" priority="1090" operator="greaterThanOrEqual">
      <formula>10</formula>
    </cfRule>
  </conditionalFormatting>
  <conditionalFormatting sqref="M70">
    <cfRule type="cellIs" dxfId="361" priority="1087" operator="lessThan">
      <formula>10</formula>
    </cfRule>
    <cfRule type="cellIs" dxfId="360" priority="1088" operator="greaterThanOrEqual">
      <formula>10</formula>
    </cfRule>
  </conditionalFormatting>
  <conditionalFormatting sqref="P70">
    <cfRule type="cellIs" dxfId="359" priority="1085" operator="lessThan">
      <formula>10</formula>
    </cfRule>
    <cfRule type="cellIs" dxfId="358" priority="1086" operator="greaterThanOrEqual">
      <formula>10</formula>
    </cfRule>
  </conditionalFormatting>
  <conditionalFormatting sqref="S70">
    <cfRule type="cellIs" dxfId="357" priority="1083" operator="lessThan">
      <formula>10</formula>
    </cfRule>
    <cfRule type="cellIs" dxfId="356" priority="1084" operator="greaterThanOrEqual">
      <formula>10</formula>
    </cfRule>
  </conditionalFormatting>
  <conditionalFormatting sqref="X70">
    <cfRule type="cellIs" dxfId="355" priority="1081" operator="lessThan">
      <formula>10</formula>
    </cfRule>
    <cfRule type="cellIs" dxfId="354" priority="1082" operator="greaterThanOrEqual">
      <formula>10</formula>
    </cfRule>
  </conditionalFormatting>
  <conditionalFormatting sqref="V70">
    <cfRule type="cellIs" dxfId="353" priority="1079" operator="lessThan">
      <formula>10</formula>
    </cfRule>
    <cfRule type="cellIs" dxfId="352" priority="1080" operator="greaterThanOrEqual">
      <formula>10</formula>
    </cfRule>
  </conditionalFormatting>
  <conditionalFormatting sqref="AA70">
    <cfRule type="cellIs" dxfId="351" priority="1077" operator="lessThan">
      <formula>1</formula>
    </cfRule>
    <cfRule type="cellIs" dxfId="350" priority="1078" operator="greaterThanOrEqual">
      <formula>1</formula>
    </cfRule>
  </conditionalFormatting>
  <conditionalFormatting sqref="W70">
    <cfRule type="cellIs" dxfId="349" priority="1075" operator="lessThan">
      <formula>10</formula>
    </cfRule>
    <cfRule type="cellIs" dxfId="348" priority="1076" operator="greaterThanOrEqual">
      <formula>10</formula>
    </cfRule>
  </conditionalFormatting>
  <conditionalFormatting sqref="W82:W85">
    <cfRule type="cellIs" dxfId="347" priority="905" operator="lessThan">
      <formula>10</formula>
    </cfRule>
    <cfRule type="cellIs" dxfId="346" priority="906" operator="greaterThanOrEqual">
      <formula>10</formula>
    </cfRule>
  </conditionalFormatting>
  <conditionalFormatting sqref="J82">
    <cfRule type="cellIs" dxfId="345" priority="961" operator="lessThan">
      <formula>10</formula>
    </cfRule>
    <cfRule type="cellIs" dxfId="344" priority="962" operator="greaterThanOrEqual">
      <formula>10</formula>
    </cfRule>
  </conditionalFormatting>
  <conditionalFormatting sqref="M82">
    <cfRule type="cellIs" dxfId="343" priority="959" operator="lessThan">
      <formula>10</formula>
    </cfRule>
    <cfRule type="cellIs" dxfId="342" priority="960" operator="greaterThanOrEqual">
      <formula>10</formula>
    </cfRule>
  </conditionalFormatting>
  <conditionalFormatting sqref="P82">
    <cfRule type="cellIs" dxfId="341" priority="957" operator="lessThan">
      <formula>10</formula>
    </cfRule>
    <cfRule type="cellIs" dxfId="340" priority="958" operator="greaterThanOrEqual">
      <formula>10</formula>
    </cfRule>
  </conditionalFormatting>
  <conditionalFormatting sqref="S82">
    <cfRule type="cellIs" dxfId="339" priority="955" operator="lessThan">
      <formula>10</formula>
    </cfRule>
    <cfRule type="cellIs" dxfId="338" priority="956" operator="greaterThanOrEqual">
      <formula>10</formula>
    </cfRule>
  </conditionalFormatting>
  <conditionalFormatting sqref="X82">
    <cfRule type="cellIs" dxfId="337" priority="953" operator="lessThan">
      <formula>10</formula>
    </cfRule>
    <cfRule type="cellIs" dxfId="336" priority="954" operator="greaterThanOrEqual">
      <formula>10</formula>
    </cfRule>
  </conditionalFormatting>
  <conditionalFormatting sqref="V82">
    <cfRule type="cellIs" dxfId="335" priority="951" operator="lessThan">
      <formula>10</formula>
    </cfRule>
    <cfRule type="cellIs" dxfId="334" priority="952" operator="greaterThanOrEqual">
      <formula>10</formula>
    </cfRule>
  </conditionalFormatting>
  <conditionalFormatting sqref="AA82">
    <cfRule type="cellIs" dxfId="333" priority="949" operator="lessThan">
      <formula>1</formula>
    </cfRule>
    <cfRule type="cellIs" dxfId="332" priority="950" operator="greaterThanOrEqual">
      <formula>1</formula>
    </cfRule>
  </conditionalFormatting>
  <conditionalFormatting sqref="J83">
    <cfRule type="cellIs" dxfId="331" priority="947" operator="lessThan">
      <formula>10</formula>
    </cfRule>
    <cfRule type="cellIs" dxfId="330" priority="948" operator="greaterThanOrEqual">
      <formula>10</formula>
    </cfRule>
  </conditionalFormatting>
  <conditionalFormatting sqref="M83">
    <cfRule type="cellIs" dxfId="329" priority="945" operator="lessThan">
      <formula>10</formula>
    </cfRule>
    <cfRule type="cellIs" dxfId="328" priority="946" operator="greaterThanOrEqual">
      <formula>10</formula>
    </cfRule>
  </conditionalFormatting>
  <conditionalFormatting sqref="P83">
    <cfRule type="cellIs" dxfId="327" priority="943" operator="lessThan">
      <formula>10</formula>
    </cfRule>
    <cfRule type="cellIs" dxfId="326" priority="944" operator="greaterThanOrEqual">
      <formula>10</formula>
    </cfRule>
  </conditionalFormatting>
  <conditionalFormatting sqref="S83">
    <cfRule type="cellIs" dxfId="325" priority="941" operator="lessThan">
      <formula>10</formula>
    </cfRule>
    <cfRule type="cellIs" dxfId="324" priority="942" operator="greaterThanOrEqual">
      <formula>10</formula>
    </cfRule>
  </conditionalFormatting>
  <conditionalFormatting sqref="X83">
    <cfRule type="cellIs" dxfId="323" priority="939" operator="lessThan">
      <formula>10</formula>
    </cfRule>
    <cfRule type="cellIs" dxfId="322" priority="940" operator="greaterThanOrEqual">
      <formula>10</formula>
    </cfRule>
  </conditionalFormatting>
  <conditionalFormatting sqref="V83">
    <cfRule type="cellIs" dxfId="321" priority="937" operator="lessThan">
      <formula>10</formula>
    </cfRule>
    <cfRule type="cellIs" dxfId="320" priority="938" operator="greaterThanOrEqual">
      <formula>10</formula>
    </cfRule>
  </conditionalFormatting>
  <conditionalFormatting sqref="AA83">
    <cfRule type="cellIs" dxfId="319" priority="935" operator="lessThan">
      <formula>1</formula>
    </cfRule>
    <cfRule type="cellIs" dxfId="318" priority="936" operator="greaterThanOrEqual">
      <formula>1</formula>
    </cfRule>
  </conditionalFormatting>
  <conditionalFormatting sqref="J84">
    <cfRule type="cellIs" dxfId="317" priority="933" operator="lessThan">
      <formula>10</formula>
    </cfRule>
    <cfRule type="cellIs" dxfId="316" priority="934" operator="greaterThanOrEqual">
      <formula>10</formula>
    </cfRule>
  </conditionalFormatting>
  <conditionalFormatting sqref="M84">
    <cfRule type="cellIs" dxfId="315" priority="931" operator="lessThan">
      <formula>10</formula>
    </cfRule>
    <cfRule type="cellIs" dxfId="314" priority="932" operator="greaterThanOrEqual">
      <formula>10</formula>
    </cfRule>
  </conditionalFormatting>
  <conditionalFormatting sqref="P84">
    <cfRule type="cellIs" dxfId="313" priority="929" operator="lessThan">
      <formula>10</formula>
    </cfRule>
    <cfRule type="cellIs" dxfId="312" priority="930" operator="greaterThanOrEqual">
      <formula>10</formula>
    </cfRule>
  </conditionalFormatting>
  <conditionalFormatting sqref="S84">
    <cfRule type="cellIs" dxfId="311" priority="927" operator="lessThan">
      <formula>10</formula>
    </cfRule>
    <cfRule type="cellIs" dxfId="310" priority="928" operator="greaterThanOrEqual">
      <formula>10</formula>
    </cfRule>
  </conditionalFormatting>
  <conditionalFormatting sqref="X84">
    <cfRule type="cellIs" dxfId="309" priority="925" operator="lessThan">
      <formula>10</formula>
    </cfRule>
    <cfRule type="cellIs" dxfId="308" priority="926" operator="greaterThanOrEqual">
      <formula>10</formula>
    </cfRule>
  </conditionalFormatting>
  <conditionalFormatting sqref="V84">
    <cfRule type="cellIs" dxfId="307" priority="923" operator="lessThan">
      <formula>10</formula>
    </cfRule>
    <cfRule type="cellIs" dxfId="306" priority="924" operator="greaterThanOrEqual">
      <formula>10</formula>
    </cfRule>
  </conditionalFormatting>
  <conditionalFormatting sqref="AA84">
    <cfRule type="cellIs" dxfId="305" priority="921" operator="lessThan">
      <formula>1</formula>
    </cfRule>
    <cfRule type="cellIs" dxfId="304" priority="922" operator="greaterThanOrEqual">
      <formula>1</formula>
    </cfRule>
  </conditionalFormatting>
  <conditionalFormatting sqref="J85">
    <cfRule type="cellIs" dxfId="303" priority="919" operator="lessThan">
      <formula>10</formula>
    </cfRule>
    <cfRule type="cellIs" dxfId="302" priority="920" operator="greaterThanOrEqual">
      <formula>10</formula>
    </cfRule>
  </conditionalFormatting>
  <conditionalFormatting sqref="M85">
    <cfRule type="cellIs" dxfId="301" priority="917" operator="lessThan">
      <formula>10</formula>
    </cfRule>
    <cfRule type="cellIs" dxfId="300" priority="918" operator="greaterThanOrEqual">
      <formula>10</formula>
    </cfRule>
  </conditionalFormatting>
  <conditionalFormatting sqref="P85">
    <cfRule type="cellIs" dxfId="299" priority="915" operator="lessThan">
      <formula>10</formula>
    </cfRule>
    <cfRule type="cellIs" dxfId="298" priority="916" operator="greaterThanOrEqual">
      <formula>10</formula>
    </cfRule>
  </conditionalFormatting>
  <conditionalFormatting sqref="S85">
    <cfRule type="cellIs" dxfId="297" priority="913" operator="lessThan">
      <formula>10</formula>
    </cfRule>
    <cfRule type="cellIs" dxfId="296" priority="914" operator="greaterThanOrEqual">
      <formula>10</formula>
    </cfRule>
  </conditionalFormatting>
  <conditionalFormatting sqref="X85">
    <cfRule type="cellIs" dxfId="295" priority="911" operator="lessThan">
      <formula>10</formula>
    </cfRule>
    <cfRule type="cellIs" dxfId="294" priority="912" operator="greaterThanOrEqual">
      <formula>10</formula>
    </cfRule>
  </conditionalFormatting>
  <conditionalFormatting sqref="V85">
    <cfRule type="cellIs" dxfId="293" priority="909" operator="lessThan">
      <formula>10</formula>
    </cfRule>
    <cfRule type="cellIs" dxfId="292" priority="910" operator="greaterThanOrEqual">
      <formula>10</formula>
    </cfRule>
  </conditionalFormatting>
  <conditionalFormatting sqref="AA85">
    <cfRule type="cellIs" dxfId="291" priority="907" operator="lessThan">
      <formula>1</formula>
    </cfRule>
    <cfRule type="cellIs" dxfId="290" priority="908" operator="greaterThanOrEqual">
      <formula>1</formula>
    </cfRule>
  </conditionalFormatting>
  <conditionalFormatting sqref="AA114:AA115">
    <cfRule type="cellIs" dxfId="289" priority="871" operator="lessThan">
      <formula>1</formula>
    </cfRule>
    <cfRule type="cellIs" dxfId="288" priority="872" operator="greaterThanOrEqual">
      <formula>1</formula>
    </cfRule>
  </conditionalFormatting>
  <conditionalFormatting sqref="J114:J115">
    <cfRule type="cellIs" dxfId="287" priority="869" operator="lessThan">
      <formula>10</formula>
    </cfRule>
    <cfRule type="cellIs" dxfId="286" priority="870" operator="greaterThanOrEqual">
      <formula>10</formula>
    </cfRule>
  </conditionalFormatting>
  <conditionalFormatting sqref="M114:M115">
    <cfRule type="cellIs" dxfId="285" priority="867" operator="lessThan">
      <formula>10</formula>
    </cfRule>
    <cfRule type="cellIs" dxfId="284" priority="868" operator="greaterThanOrEqual">
      <formula>10</formula>
    </cfRule>
  </conditionalFormatting>
  <conditionalFormatting sqref="P114:P115">
    <cfRule type="cellIs" dxfId="283" priority="865" operator="lessThan">
      <formula>10</formula>
    </cfRule>
    <cfRule type="cellIs" dxfId="282" priority="866" operator="greaterThanOrEqual">
      <formula>10</formula>
    </cfRule>
  </conditionalFormatting>
  <conditionalFormatting sqref="S114:S115">
    <cfRule type="cellIs" dxfId="281" priority="863" operator="lessThan">
      <formula>10</formula>
    </cfRule>
    <cfRule type="cellIs" dxfId="280" priority="864" operator="greaterThanOrEqual">
      <formula>10</formula>
    </cfRule>
  </conditionalFormatting>
  <conditionalFormatting sqref="X114:X115">
    <cfRule type="cellIs" dxfId="279" priority="861" operator="lessThan">
      <formula>10</formula>
    </cfRule>
    <cfRule type="cellIs" dxfId="278" priority="862" operator="greaterThanOrEqual">
      <formula>10</formula>
    </cfRule>
  </conditionalFormatting>
  <conditionalFormatting sqref="V114:V115">
    <cfRule type="cellIs" dxfId="277" priority="859" operator="lessThan">
      <formula>10</formula>
    </cfRule>
    <cfRule type="cellIs" dxfId="276" priority="860" operator="greaterThanOrEqual">
      <formula>10</formula>
    </cfRule>
  </conditionalFormatting>
  <conditionalFormatting sqref="AA114:AA115">
    <cfRule type="cellIs" dxfId="275" priority="857" operator="lessThan">
      <formula>1</formula>
    </cfRule>
    <cfRule type="cellIs" dxfId="274" priority="858" operator="greaterThanOrEqual">
      <formula>1</formula>
    </cfRule>
  </conditionalFormatting>
  <conditionalFormatting sqref="AA113">
    <cfRule type="cellIs" dxfId="273" priority="841" operator="lessThan">
      <formula>1</formula>
    </cfRule>
    <cfRule type="cellIs" dxfId="272" priority="842" operator="greaterThanOrEqual">
      <formula>1</formula>
    </cfRule>
  </conditionalFormatting>
  <conditionalFormatting sqref="AA113">
    <cfRule type="cellIs" dxfId="271" priority="855" operator="lessThan">
      <formula>1</formula>
    </cfRule>
    <cfRule type="cellIs" dxfId="270" priority="856" operator="greaterThanOrEqual">
      <formula>1</formula>
    </cfRule>
  </conditionalFormatting>
  <conditionalFormatting sqref="J113">
    <cfRule type="cellIs" dxfId="269" priority="853" operator="lessThan">
      <formula>10</formula>
    </cfRule>
    <cfRule type="cellIs" dxfId="268" priority="854" operator="greaterThanOrEqual">
      <formula>10</formula>
    </cfRule>
  </conditionalFormatting>
  <conditionalFormatting sqref="M113">
    <cfRule type="cellIs" dxfId="267" priority="851" operator="lessThan">
      <formula>10</formula>
    </cfRule>
    <cfRule type="cellIs" dxfId="266" priority="852" operator="greaterThanOrEqual">
      <formula>10</formula>
    </cfRule>
  </conditionalFormatting>
  <conditionalFormatting sqref="P113">
    <cfRule type="cellIs" dxfId="265" priority="849" operator="lessThan">
      <formula>10</formula>
    </cfRule>
    <cfRule type="cellIs" dxfId="264" priority="850" operator="greaterThanOrEqual">
      <formula>10</formula>
    </cfRule>
  </conditionalFormatting>
  <conditionalFormatting sqref="S113">
    <cfRule type="cellIs" dxfId="263" priority="847" operator="lessThan">
      <formula>10</formula>
    </cfRule>
    <cfRule type="cellIs" dxfId="262" priority="848" operator="greaterThanOrEqual">
      <formula>10</formula>
    </cfRule>
  </conditionalFormatting>
  <conditionalFormatting sqref="X113">
    <cfRule type="cellIs" dxfId="261" priority="845" operator="lessThan">
      <formula>10</formula>
    </cfRule>
    <cfRule type="cellIs" dxfId="260" priority="846" operator="greaterThanOrEqual">
      <formula>10</formula>
    </cfRule>
  </conditionalFormatting>
  <conditionalFormatting sqref="V113">
    <cfRule type="cellIs" dxfId="259" priority="843" operator="lessThan">
      <formula>10</formula>
    </cfRule>
    <cfRule type="cellIs" dxfId="258" priority="844" operator="greaterThanOrEqual">
      <formula>10</formula>
    </cfRule>
  </conditionalFormatting>
  <conditionalFormatting sqref="W113:W115">
    <cfRule type="cellIs" dxfId="257" priority="839" operator="lessThan">
      <formula>10</formula>
    </cfRule>
    <cfRule type="cellIs" dxfId="256" priority="840" operator="greaterThanOrEqual">
      <formula>10</formula>
    </cfRule>
  </conditionalFormatting>
  <conditionalFormatting sqref="V54">
    <cfRule type="cellIs" dxfId="255" priority="545" operator="lessThan">
      <formula>10</formula>
    </cfRule>
    <cfRule type="cellIs" dxfId="254" priority="546" operator="greaterThanOrEqual">
      <formula>10</formula>
    </cfRule>
  </conditionalFormatting>
  <conditionalFormatting sqref="V53">
    <cfRule type="cellIs" dxfId="253" priority="559" operator="lessThan">
      <formula>10</formula>
    </cfRule>
    <cfRule type="cellIs" dxfId="252" priority="560" operator="greaterThanOrEqual">
      <formula>10</formula>
    </cfRule>
  </conditionalFormatting>
  <conditionalFormatting sqref="J54">
    <cfRule type="cellIs" dxfId="251" priority="555" operator="lessThan">
      <formula>10</formula>
    </cfRule>
    <cfRule type="cellIs" dxfId="250" priority="556" operator="greaterThanOrEqual">
      <formula>10</formula>
    </cfRule>
  </conditionalFormatting>
  <conditionalFormatting sqref="M54">
    <cfRule type="cellIs" dxfId="249" priority="553" operator="lessThan">
      <formula>10</formula>
    </cfRule>
    <cfRule type="cellIs" dxfId="248" priority="554" operator="greaterThanOrEqual">
      <formula>10</formula>
    </cfRule>
  </conditionalFormatting>
  <conditionalFormatting sqref="P54">
    <cfRule type="cellIs" dxfId="247" priority="551" operator="lessThan">
      <formula>10</formula>
    </cfRule>
    <cfRule type="cellIs" dxfId="246" priority="552" operator="greaterThanOrEqual">
      <formula>10</formula>
    </cfRule>
  </conditionalFormatting>
  <conditionalFormatting sqref="S54">
    <cfRule type="cellIs" dxfId="245" priority="549" operator="lessThan">
      <formula>10</formula>
    </cfRule>
    <cfRule type="cellIs" dxfId="244" priority="550" operator="greaterThanOrEqual">
      <formula>10</formula>
    </cfRule>
  </conditionalFormatting>
  <conditionalFormatting sqref="W53:W55">
    <cfRule type="cellIs" dxfId="243" priority="571" operator="lessThan">
      <formula>10</formula>
    </cfRule>
    <cfRule type="cellIs" dxfId="242" priority="572" operator="greaterThanOrEqual">
      <formula>10</formula>
    </cfRule>
  </conditionalFormatting>
  <conditionalFormatting sqref="J53">
    <cfRule type="cellIs" dxfId="241" priority="569" operator="lessThan">
      <formula>10</formula>
    </cfRule>
    <cfRule type="cellIs" dxfId="240" priority="570" operator="greaterThanOrEqual">
      <formula>10</formula>
    </cfRule>
  </conditionalFormatting>
  <conditionalFormatting sqref="M53">
    <cfRule type="cellIs" dxfId="239" priority="567" operator="lessThan">
      <formula>10</formula>
    </cfRule>
    <cfRule type="cellIs" dxfId="238" priority="568" operator="greaterThanOrEqual">
      <formula>10</formula>
    </cfRule>
  </conditionalFormatting>
  <conditionalFormatting sqref="P53">
    <cfRule type="cellIs" dxfId="237" priority="565" operator="lessThan">
      <formula>10</formula>
    </cfRule>
    <cfRule type="cellIs" dxfId="236" priority="566" operator="greaterThanOrEqual">
      <formula>10</formula>
    </cfRule>
  </conditionalFormatting>
  <conditionalFormatting sqref="S53">
    <cfRule type="cellIs" dxfId="235" priority="563" operator="lessThan">
      <formula>10</formula>
    </cfRule>
    <cfRule type="cellIs" dxfId="234" priority="564" operator="greaterThanOrEqual">
      <formula>10</formula>
    </cfRule>
  </conditionalFormatting>
  <conditionalFormatting sqref="X53">
    <cfRule type="cellIs" dxfId="233" priority="561" operator="lessThan">
      <formula>10</formula>
    </cfRule>
    <cfRule type="cellIs" dxfId="232" priority="562" operator="greaterThanOrEqual">
      <formula>10</formula>
    </cfRule>
  </conditionalFormatting>
  <conditionalFormatting sqref="AA53">
    <cfRule type="cellIs" dxfId="231" priority="557" operator="lessThan">
      <formula>1</formula>
    </cfRule>
    <cfRule type="cellIs" dxfId="230" priority="558" operator="greaterThanOrEqual">
      <formula>1</formula>
    </cfRule>
  </conditionalFormatting>
  <conditionalFormatting sqref="X54">
    <cfRule type="cellIs" dxfId="229" priority="547" operator="lessThan">
      <formula>10</formula>
    </cfRule>
    <cfRule type="cellIs" dxfId="228" priority="548" operator="greaterThanOrEqual">
      <formula>10</formula>
    </cfRule>
  </conditionalFormatting>
  <conditionalFormatting sqref="AA54">
    <cfRule type="cellIs" dxfId="227" priority="543" operator="lessThan">
      <formula>1</formula>
    </cfRule>
    <cfRule type="cellIs" dxfId="226" priority="544" operator="greaterThanOrEqual">
      <formula>1</formula>
    </cfRule>
  </conditionalFormatting>
  <conditionalFormatting sqref="J55">
    <cfRule type="cellIs" dxfId="225" priority="541" operator="lessThan">
      <formula>10</formula>
    </cfRule>
    <cfRule type="cellIs" dxfId="224" priority="542" operator="greaterThanOrEqual">
      <formula>10</formula>
    </cfRule>
  </conditionalFormatting>
  <conditionalFormatting sqref="M55">
    <cfRule type="cellIs" dxfId="223" priority="539" operator="lessThan">
      <formula>10</formula>
    </cfRule>
    <cfRule type="cellIs" dxfId="222" priority="540" operator="greaterThanOrEqual">
      <formula>10</formula>
    </cfRule>
  </conditionalFormatting>
  <conditionalFormatting sqref="P55">
    <cfRule type="cellIs" dxfId="221" priority="537" operator="lessThan">
      <formula>10</formula>
    </cfRule>
    <cfRule type="cellIs" dxfId="220" priority="538" operator="greaterThanOrEqual">
      <formula>10</formula>
    </cfRule>
  </conditionalFormatting>
  <conditionalFormatting sqref="S55">
    <cfRule type="cellIs" dxfId="219" priority="535" operator="lessThan">
      <formula>10</formula>
    </cfRule>
    <cfRule type="cellIs" dxfId="218" priority="536" operator="greaterThanOrEqual">
      <formula>10</formula>
    </cfRule>
  </conditionalFormatting>
  <conditionalFormatting sqref="X55">
    <cfRule type="cellIs" dxfId="217" priority="533" operator="lessThan">
      <formula>10</formula>
    </cfRule>
    <cfRule type="cellIs" dxfId="216" priority="534" operator="greaterThanOrEqual">
      <formula>10</formula>
    </cfRule>
  </conditionalFormatting>
  <conditionalFormatting sqref="V55">
    <cfRule type="cellIs" dxfId="215" priority="531" operator="lessThan">
      <formula>10</formula>
    </cfRule>
    <cfRule type="cellIs" dxfId="214" priority="532" operator="greaterThanOrEqual">
      <formula>10</formula>
    </cfRule>
  </conditionalFormatting>
  <conditionalFormatting sqref="AA55">
    <cfRule type="cellIs" dxfId="213" priority="529" operator="lessThan">
      <formula>1</formula>
    </cfRule>
    <cfRule type="cellIs" dxfId="212" priority="530" operator="greaterThanOrEqual">
      <formula>1</formula>
    </cfRule>
  </conditionalFormatting>
  <conditionalFormatting sqref="W43:W46">
    <cfRule type="cellIs" dxfId="211" priority="187" operator="lessThan">
      <formula>10</formula>
    </cfRule>
    <cfRule type="cellIs" dxfId="210" priority="188" operator="greaterThanOrEqual">
      <formula>10</formula>
    </cfRule>
  </conditionalFormatting>
  <conditionalFormatting sqref="J43">
    <cfRule type="cellIs" dxfId="209" priority="243" operator="lessThan">
      <formula>10</formula>
    </cfRule>
    <cfRule type="cellIs" dxfId="208" priority="244" operator="greaterThanOrEqual">
      <formula>10</formula>
    </cfRule>
  </conditionalFormatting>
  <conditionalFormatting sqref="M43">
    <cfRule type="cellIs" dxfId="207" priority="241" operator="lessThan">
      <formula>10</formula>
    </cfRule>
    <cfRule type="cellIs" dxfId="206" priority="242" operator="greaterThanOrEqual">
      <formula>10</formula>
    </cfRule>
  </conditionalFormatting>
  <conditionalFormatting sqref="P43">
    <cfRule type="cellIs" dxfId="205" priority="239" operator="lessThan">
      <formula>10</formula>
    </cfRule>
    <cfRule type="cellIs" dxfId="204" priority="240" operator="greaterThanOrEqual">
      <formula>10</formula>
    </cfRule>
  </conditionalFormatting>
  <conditionalFormatting sqref="S43">
    <cfRule type="cellIs" dxfId="203" priority="237" operator="lessThan">
      <formula>10</formula>
    </cfRule>
    <cfRule type="cellIs" dxfId="202" priority="238" operator="greaterThanOrEqual">
      <formula>10</formula>
    </cfRule>
  </conditionalFormatting>
  <conditionalFormatting sqref="X43">
    <cfRule type="cellIs" dxfId="201" priority="235" operator="lessThan">
      <formula>10</formula>
    </cfRule>
    <cfRule type="cellIs" dxfId="200" priority="236" operator="greaterThanOrEqual">
      <formula>10</formula>
    </cfRule>
  </conditionalFormatting>
  <conditionalFormatting sqref="V43">
    <cfRule type="cellIs" dxfId="199" priority="233" operator="lessThan">
      <formula>10</formula>
    </cfRule>
    <cfRule type="cellIs" dxfId="198" priority="234" operator="greaterThanOrEqual">
      <formula>10</formula>
    </cfRule>
  </conditionalFormatting>
  <conditionalFormatting sqref="AA43">
    <cfRule type="cellIs" dxfId="197" priority="231" operator="lessThan">
      <formula>1</formula>
    </cfRule>
    <cfRule type="cellIs" dxfId="196" priority="232" operator="greaterThanOrEqual">
      <formula>1</formula>
    </cfRule>
  </conditionalFormatting>
  <conditionalFormatting sqref="J44">
    <cfRule type="cellIs" dxfId="195" priority="229" operator="lessThan">
      <formula>10</formula>
    </cfRule>
    <cfRule type="cellIs" dxfId="194" priority="230" operator="greaterThanOrEqual">
      <formula>10</formula>
    </cfRule>
  </conditionalFormatting>
  <conditionalFormatting sqref="M44">
    <cfRule type="cellIs" dxfId="193" priority="227" operator="lessThan">
      <formula>10</formula>
    </cfRule>
    <cfRule type="cellIs" dxfId="192" priority="228" operator="greaterThanOrEqual">
      <formula>10</formula>
    </cfRule>
  </conditionalFormatting>
  <conditionalFormatting sqref="P44">
    <cfRule type="cellIs" dxfId="191" priority="225" operator="lessThan">
      <formula>10</formula>
    </cfRule>
    <cfRule type="cellIs" dxfId="190" priority="226" operator="greaterThanOrEqual">
      <formula>10</formula>
    </cfRule>
  </conditionalFormatting>
  <conditionalFormatting sqref="S44">
    <cfRule type="cellIs" dxfId="189" priority="223" operator="lessThan">
      <formula>10</formula>
    </cfRule>
    <cfRule type="cellIs" dxfId="188" priority="224" operator="greaterThanOrEqual">
      <formula>10</formula>
    </cfRule>
  </conditionalFormatting>
  <conditionalFormatting sqref="X44">
    <cfRule type="cellIs" dxfId="187" priority="221" operator="lessThan">
      <formula>10</formula>
    </cfRule>
    <cfRule type="cellIs" dxfId="186" priority="222" operator="greaterThanOrEqual">
      <formula>10</formula>
    </cfRule>
  </conditionalFormatting>
  <conditionalFormatting sqref="V44">
    <cfRule type="cellIs" dxfId="185" priority="219" operator="lessThan">
      <formula>10</formula>
    </cfRule>
    <cfRule type="cellIs" dxfId="184" priority="220" operator="greaterThanOrEqual">
      <formula>10</formula>
    </cfRule>
  </conditionalFormatting>
  <conditionalFormatting sqref="AA44">
    <cfRule type="cellIs" dxfId="183" priority="217" operator="lessThan">
      <formula>1</formula>
    </cfRule>
    <cfRule type="cellIs" dxfId="182" priority="218" operator="greaterThanOrEqual">
      <formula>1</formula>
    </cfRule>
  </conditionalFormatting>
  <conditionalFormatting sqref="J45">
    <cfRule type="cellIs" dxfId="181" priority="215" operator="lessThan">
      <formula>10</formula>
    </cfRule>
    <cfRule type="cellIs" dxfId="180" priority="216" operator="greaterThanOrEqual">
      <formula>10</formula>
    </cfRule>
  </conditionalFormatting>
  <conditionalFormatting sqref="M45">
    <cfRule type="cellIs" dxfId="179" priority="213" operator="lessThan">
      <formula>10</formula>
    </cfRule>
    <cfRule type="cellIs" dxfId="178" priority="214" operator="greaterThanOrEqual">
      <formula>10</formula>
    </cfRule>
  </conditionalFormatting>
  <conditionalFormatting sqref="P45">
    <cfRule type="cellIs" dxfId="177" priority="211" operator="lessThan">
      <formula>10</formula>
    </cfRule>
    <cfRule type="cellIs" dxfId="176" priority="212" operator="greaterThanOrEqual">
      <formula>10</formula>
    </cfRule>
  </conditionalFormatting>
  <conditionalFormatting sqref="S45">
    <cfRule type="cellIs" dxfId="175" priority="209" operator="lessThan">
      <formula>10</formula>
    </cfRule>
    <cfRule type="cellIs" dxfId="174" priority="210" operator="greaterThanOrEqual">
      <formula>10</formula>
    </cfRule>
  </conditionalFormatting>
  <conditionalFormatting sqref="X45">
    <cfRule type="cellIs" dxfId="173" priority="207" operator="lessThan">
      <formula>10</formula>
    </cfRule>
    <cfRule type="cellIs" dxfId="172" priority="208" operator="greaterThanOrEqual">
      <formula>10</formula>
    </cfRule>
  </conditionalFormatting>
  <conditionalFormatting sqref="V45">
    <cfRule type="cellIs" dxfId="171" priority="205" operator="lessThan">
      <formula>10</formula>
    </cfRule>
    <cfRule type="cellIs" dxfId="170" priority="206" operator="greaterThanOrEqual">
      <formula>10</formula>
    </cfRule>
  </conditionalFormatting>
  <conditionalFormatting sqref="AA45">
    <cfRule type="cellIs" dxfId="169" priority="203" operator="lessThan">
      <formula>1</formula>
    </cfRule>
    <cfRule type="cellIs" dxfId="168" priority="204" operator="greaterThanOrEqual">
      <formula>1</formula>
    </cfRule>
  </conditionalFormatting>
  <conditionalFormatting sqref="J46">
    <cfRule type="cellIs" dxfId="167" priority="201" operator="lessThan">
      <formula>10</formula>
    </cfRule>
    <cfRule type="cellIs" dxfId="166" priority="202" operator="greaterThanOrEqual">
      <formula>10</formula>
    </cfRule>
  </conditionalFormatting>
  <conditionalFormatting sqref="M46">
    <cfRule type="cellIs" dxfId="165" priority="199" operator="lessThan">
      <formula>10</formula>
    </cfRule>
    <cfRule type="cellIs" dxfId="164" priority="200" operator="greaterThanOrEqual">
      <formula>10</formula>
    </cfRule>
  </conditionalFormatting>
  <conditionalFormatting sqref="P46">
    <cfRule type="cellIs" dxfId="163" priority="197" operator="lessThan">
      <formula>10</formula>
    </cfRule>
    <cfRule type="cellIs" dxfId="162" priority="198" operator="greaterThanOrEqual">
      <formula>10</formula>
    </cfRule>
  </conditionalFormatting>
  <conditionalFormatting sqref="S46">
    <cfRule type="cellIs" dxfId="161" priority="195" operator="lessThan">
      <formula>10</formula>
    </cfRule>
    <cfRule type="cellIs" dxfId="160" priority="196" operator="greaterThanOrEqual">
      <formula>10</formula>
    </cfRule>
  </conditionalFormatting>
  <conditionalFormatting sqref="X46">
    <cfRule type="cellIs" dxfId="159" priority="193" operator="lessThan">
      <formula>10</formula>
    </cfRule>
    <cfRule type="cellIs" dxfId="158" priority="194" operator="greaterThanOrEqual">
      <formula>10</formula>
    </cfRule>
  </conditionalFormatting>
  <conditionalFormatting sqref="V46">
    <cfRule type="cellIs" dxfId="157" priority="191" operator="lessThan">
      <formula>10</formula>
    </cfRule>
    <cfRule type="cellIs" dxfId="156" priority="192" operator="greaterThanOrEqual">
      <formula>10</formula>
    </cfRule>
  </conditionalFormatting>
  <conditionalFormatting sqref="AA46">
    <cfRule type="cellIs" dxfId="155" priority="189" operator="lessThan">
      <formula>1</formula>
    </cfRule>
    <cfRule type="cellIs" dxfId="154" priority="190" operator="greaterThanOrEqual">
      <formula>1</formula>
    </cfRule>
  </conditionalFormatting>
  <conditionalFormatting sqref="W47:W50">
    <cfRule type="cellIs" dxfId="153" priority="129" operator="lessThan">
      <formula>10</formula>
    </cfRule>
    <cfRule type="cellIs" dxfId="152" priority="130" operator="greaterThanOrEqual">
      <formula>10</formula>
    </cfRule>
  </conditionalFormatting>
  <conditionalFormatting sqref="J47">
    <cfRule type="cellIs" dxfId="151" priority="185" operator="lessThan">
      <formula>10</formula>
    </cfRule>
    <cfRule type="cellIs" dxfId="150" priority="186" operator="greaterThanOrEqual">
      <formula>10</formula>
    </cfRule>
  </conditionalFormatting>
  <conditionalFormatting sqref="M47">
    <cfRule type="cellIs" dxfId="149" priority="183" operator="lessThan">
      <formula>10</formula>
    </cfRule>
    <cfRule type="cellIs" dxfId="148" priority="184" operator="greaterThanOrEqual">
      <formula>10</formula>
    </cfRule>
  </conditionalFormatting>
  <conditionalFormatting sqref="P47">
    <cfRule type="cellIs" dxfId="147" priority="181" operator="lessThan">
      <formula>10</formula>
    </cfRule>
    <cfRule type="cellIs" dxfId="146" priority="182" operator="greaterThanOrEqual">
      <formula>10</formula>
    </cfRule>
  </conditionalFormatting>
  <conditionalFormatting sqref="S47">
    <cfRule type="cellIs" dxfId="145" priority="179" operator="lessThan">
      <formula>10</formula>
    </cfRule>
    <cfRule type="cellIs" dxfId="144" priority="180" operator="greaterThanOrEqual">
      <formula>10</formula>
    </cfRule>
  </conditionalFormatting>
  <conditionalFormatting sqref="X47">
    <cfRule type="cellIs" dxfId="143" priority="177" operator="lessThan">
      <formula>10</formula>
    </cfRule>
    <cfRule type="cellIs" dxfId="142" priority="178" operator="greaterThanOrEqual">
      <formula>10</formula>
    </cfRule>
  </conditionalFormatting>
  <conditionalFormatting sqref="V47">
    <cfRule type="cellIs" dxfId="141" priority="175" operator="lessThan">
      <formula>10</formula>
    </cfRule>
    <cfRule type="cellIs" dxfId="140" priority="176" operator="greaterThanOrEqual">
      <formula>10</formula>
    </cfRule>
  </conditionalFormatting>
  <conditionalFormatting sqref="AA47">
    <cfRule type="cellIs" dxfId="139" priority="173" operator="lessThan">
      <formula>1</formula>
    </cfRule>
    <cfRule type="cellIs" dxfId="138" priority="174" operator="greaterThanOrEqual">
      <formula>1</formula>
    </cfRule>
  </conditionalFormatting>
  <conditionalFormatting sqref="J48">
    <cfRule type="cellIs" dxfId="137" priority="171" operator="lessThan">
      <formula>10</formula>
    </cfRule>
    <cfRule type="cellIs" dxfId="136" priority="172" operator="greaterThanOrEqual">
      <formula>10</formula>
    </cfRule>
  </conditionalFormatting>
  <conditionalFormatting sqref="M48">
    <cfRule type="cellIs" dxfId="135" priority="169" operator="lessThan">
      <formula>10</formula>
    </cfRule>
    <cfRule type="cellIs" dxfId="134" priority="170" operator="greaterThanOrEqual">
      <formula>10</formula>
    </cfRule>
  </conditionalFormatting>
  <conditionalFormatting sqref="P48">
    <cfRule type="cellIs" dxfId="133" priority="167" operator="lessThan">
      <formula>10</formula>
    </cfRule>
    <cfRule type="cellIs" dxfId="132" priority="168" operator="greaterThanOrEqual">
      <formula>10</formula>
    </cfRule>
  </conditionalFormatting>
  <conditionalFormatting sqref="S48">
    <cfRule type="cellIs" dxfId="131" priority="165" operator="lessThan">
      <formula>10</formula>
    </cfRule>
    <cfRule type="cellIs" dxfId="130" priority="166" operator="greaterThanOrEqual">
      <formula>10</formula>
    </cfRule>
  </conditionalFormatting>
  <conditionalFormatting sqref="X48">
    <cfRule type="cellIs" dxfId="129" priority="163" operator="lessThan">
      <formula>10</formula>
    </cfRule>
    <cfRule type="cellIs" dxfId="128" priority="164" operator="greaterThanOrEqual">
      <formula>10</formula>
    </cfRule>
  </conditionalFormatting>
  <conditionalFormatting sqref="V48">
    <cfRule type="cellIs" dxfId="127" priority="161" operator="lessThan">
      <formula>10</formula>
    </cfRule>
    <cfRule type="cellIs" dxfId="126" priority="162" operator="greaterThanOrEqual">
      <formula>10</formula>
    </cfRule>
  </conditionalFormatting>
  <conditionalFormatting sqref="AA48">
    <cfRule type="cellIs" dxfId="125" priority="159" operator="lessThan">
      <formula>1</formula>
    </cfRule>
    <cfRule type="cellIs" dxfId="124" priority="160" operator="greaterThanOrEqual">
      <formula>1</formula>
    </cfRule>
  </conditionalFormatting>
  <conditionalFormatting sqref="J49">
    <cfRule type="cellIs" dxfId="123" priority="157" operator="lessThan">
      <formula>10</formula>
    </cfRule>
    <cfRule type="cellIs" dxfId="122" priority="158" operator="greaterThanOrEqual">
      <formula>10</formula>
    </cfRule>
  </conditionalFormatting>
  <conditionalFormatting sqref="M49">
    <cfRule type="cellIs" dxfId="121" priority="155" operator="lessThan">
      <formula>10</formula>
    </cfRule>
    <cfRule type="cellIs" dxfId="120" priority="156" operator="greaterThanOrEqual">
      <formula>10</formula>
    </cfRule>
  </conditionalFormatting>
  <conditionalFormatting sqref="P49">
    <cfRule type="cellIs" dxfId="119" priority="153" operator="lessThan">
      <formula>10</formula>
    </cfRule>
    <cfRule type="cellIs" dxfId="118" priority="154" operator="greaterThanOrEqual">
      <formula>10</formula>
    </cfRule>
  </conditionalFormatting>
  <conditionalFormatting sqref="S49">
    <cfRule type="cellIs" dxfId="117" priority="151" operator="lessThan">
      <formula>10</formula>
    </cfRule>
    <cfRule type="cellIs" dxfId="116" priority="152" operator="greaterThanOrEqual">
      <formula>10</formula>
    </cfRule>
  </conditionalFormatting>
  <conditionalFormatting sqref="X49">
    <cfRule type="cellIs" dxfId="115" priority="149" operator="lessThan">
      <formula>10</formula>
    </cfRule>
    <cfRule type="cellIs" dxfId="114" priority="150" operator="greaterThanOrEqual">
      <formula>10</formula>
    </cfRule>
  </conditionalFormatting>
  <conditionalFormatting sqref="V49">
    <cfRule type="cellIs" dxfId="113" priority="147" operator="lessThan">
      <formula>10</formula>
    </cfRule>
    <cfRule type="cellIs" dxfId="112" priority="148" operator="greaterThanOrEqual">
      <formula>10</formula>
    </cfRule>
  </conditionalFormatting>
  <conditionalFormatting sqref="AA49">
    <cfRule type="cellIs" dxfId="111" priority="145" operator="lessThan">
      <formula>1</formula>
    </cfRule>
    <cfRule type="cellIs" dxfId="110" priority="146" operator="greaterThanOrEqual">
      <formula>1</formula>
    </cfRule>
  </conditionalFormatting>
  <conditionalFormatting sqref="J50">
    <cfRule type="cellIs" dxfId="109" priority="143" operator="lessThan">
      <formula>10</formula>
    </cfRule>
    <cfRule type="cellIs" dxfId="108" priority="144" operator="greaterThanOrEqual">
      <formula>10</formula>
    </cfRule>
  </conditionalFormatting>
  <conditionalFormatting sqref="M50">
    <cfRule type="cellIs" dxfId="107" priority="141" operator="lessThan">
      <formula>10</formula>
    </cfRule>
    <cfRule type="cellIs" dxfId="106" priority="142" operator="greaterThanOrEqual">
      <formula>10</formula>
    </cfRule>
  </conditionalFormatting>
  <conditionalFormatting sqref="P50">
    <cfRule type="cellIs" dxfId="105" priority="139" operator="lessThan">
      <formula>10</formula>
    </cfRule>
    <cfRule type="cellIs" dxfId="104" priority="140" operator="greaterThanOrEqual">
      <formula>10</formula>
    </cfRule>
  </conditionalFormatting>
  <conditionalFormatting sqref="S50">
    <cfRule type="cellIs" dxfId="103" priority="137" operator="lessThan">
      <formula>10</formula>
    </cfRule>
    <cfRule type="cellIs" dxfId="102" priority="138" operator="greaterThanOrEqual">
      <formula>10</formula>
    </cfRule>
  </conditionalFormatting>
  <conditionalFormatting sqref="X50">
    <cfRule type="cellIs" dxfId="101" priority="135" operator="lessThan">
      <formula>10</formula>
    </cfRule>
    <cfRule type="cellIs" dxfId="100" priority="136" operator="greaterThanOrEqual">
      <formula>10</formula>
    </cfRule>
  </conditionalFormatting>
  <conditionalFormatting sqref="V50">
    <cfRule type="cellIs" dxfId="99" priority="133" operator="lessThan">
      <formula>10</formula>
    </cfRule>
    <cfRule type="cellIs" dxfId="98" priority="134" operator="greaterThanOrEqual">
      <formula>10</formula>
    </cfRule>
  </conditionalFormatting>
  <conditionalFormatting sqref="AA50">
    <cfRule type="cellIs" dxfId="97" priority="131" operator="lessThan">
      <formula>1</formula>
    </cfRule>
    <cfRule type="cellIs" dxfId="96" priority="132" operator="greaterThanOrEqual">
      <formula>1</formula>
    </cfRule>
  </conditionalFormatting>
  <conditionalFormatting sqref="J39">
    <cfRule type="cellIs" dxfId="95" priority="127" operator="lessThan">
      <formula>10</formula>
    </cfRule>
    <cfRule type="cellIs" dxfId="94" priority="128" operator="greaterThanOrEqual">
      <formula>10</formula>
    </cfRule>
  </conditionalFormatting>
  <conditionalFormatting sqref="M39">
    <cfRule type="cellIs" dxfId="93" priority="125" operator="lessThan">
      <formula>10</formula>
    </cfRule>
    <cfRule type="cellIs" dxfId="92" priority="126" operator="greaterThanOrEqual">
      <formula>10</formula>
    </cfRule>
  </conditionalFormatting>
  <conditionalFormatting sqref="P39">
    <cfRule type="cellIs" dxfId="91" priority="123" operator="lessThan">
      <formula>10</formula>
    </cfRule>
    <cfRule type="cellIs" dxfId="90" priority="124" operator="greaterThanOrEqual">
      <formula>10</formula>
    </cfRule>
  </conditionalFormatting>
  <conditionalFormatting sqref="S39">
    <cfRule type="cellIs" dxfId="89" priority="121" operator="lessThan">
      <formula>10</formula>
    </cfRule>
    <cfRule type="cellIs" dxfId="88" priority="122" operator="greaterThanOrEqual">
      <formula>10</formula>
    </cfRule>
  </conditionalFormatting>
  <conditionalFormatting sqref="X39">
    <cfRule type="cellIs" dxfId="87" priority="119" operator="lessThan">
      <formula>10</formula>
    </cfRule>
    <cfRule type="cellIs" dxfId="86" priority="120" operator="greaterThanOrEqual">
      <formula>10</formula>
    </cfRule>
  </conditionalFormatting>
  <conditionalFormatting sqref="V39">
    <cfRule type="cellIs" dxfId="85" priority="117" operator="lessThan">
      <formula>10</formula>
    </cfRule>
    <cfRule type="cellIs" dxfId="84" priority="118" operator="greaterThanOrEqual">
      <formula>10</formula>
    </cfRule>
  </conditionalFormatting>
  <conditionalFormatting sqref="AA39">
    <cfRule type="cellIs" dxfId="83" priority="115" operator="lessThan">
      <formula>1</formula>
    </cfRule>
    <cfRule type="cellIs" dxfId="82" priority="116" operator="greaterThanOrEqual">
      <formula>1</formula>
    </cfRule>
  </conditionalFormatting>
  <conditionalFormatting sqref="W39">
    <cfRule type="cellIs" dxfId="81" priority="113" operator="lessThan">
      <formula>10</formula>
    </cfRule>
    <cfRule type="cellIs" dxfId="80" priority="114" operator="greaterThanOrEqual">
      <formula>10</formula>
    </cfRule>
  </conditionalFormatting>
  <conditionalFormatting sqref="J40">
    <cfRule type="cellIs" dxfId="79" priority="111" operator="lessThan">
      <formula>10</formula>
    </cfRule>
    <cfRule type="cellIs" dxfId="78" priority="112" operator="greaterThanOrEqual">
      <formula>10</formula>
    </cfRule>
  </conditionalFormatting>
  <conditionalFormatting sqref="M40">
    <cfRule type="cellIs" dxfId="77" priority="109" operator="lessThan">
      <formula>10</formula>
    </cfRule>
    <cfRule type="cellIs" dxfId="76" priority="110" operator="greaterThanOrEqual">
      <formula>10</formula>
    </cfRule>
  </conditionalFormatting>
  <conditionalFormatting sqref="P40">
    <cfRule type="cellIs" dxfId="75" priority="107" operator="lessThan">
      <formula>10</formula>
    </cfRule>
    <cfRule type="cellIs" dxfId="74" priority="108" operator="greaterThanOrEqual">
      <formula>10</formula>
    </cfRule>
  </conditionalFormatting>
  <conditionalFormatting sqref="S40">
    <cfRule type="cellIs" dxfId="73" priority="105" operator="lessThan">
      <formula>10</formula>
    </cfRule>
    <cfRule type="cellIs" dxfId="72" priority="106" operator="greaterThanOrEqual">
      <formula>10</formula>
    </cfRule>
  </conditionalFormatting>
  <conditionalFormatting sqref="X40">
    <cfRule type="cellIs" dxfId="71" priority="103" operator="lessThan">
      <formula>10</formula>
    </cfRule>
    <cfRule type="cellIs" dxfId="70" priority="104" operator="greaterThanOrEqual">
      <formula>10</formula>
    </cfRule>
  </conditionalFormatting>
  <conditionalFormatting sqref="V40">
    <cfRule type="cellIs" dxfId="69" priority="101" operator="lessThan">
      <formula>10</formula>
    </cfRule>
    <cfRule type="cellIs" dxfId="68" priority="102" operator="greaterThanOrEqual">
      <formula>10</formula>
    </cfRule>
  </conditionalFormatting>
  <conditionalFormatting sqref="AA40">
    <cfRule type="cellIs" dxfId="67" priority="99" operator="lessThan">
      <formula>1</formula>
    </cfRule>
    <cfRule type="cellIs" dxfId="66" priority="100" operator="greaterThanOrEqual">
      <formula>1</formula>
    </cfRule>
  </conditionalFormatting>
  <conditionalFormatting sqref="W40">
    <cfRule type="cellIs" dxfId="65" priority="97" operator="lessThan">
      <formula>10</formula>
    </cfRule>
    <cfRule type="cellIs" dxfId="64" priority="98" operator="greaterThanOrEqual">
      <formula>10</formula>
    </cfRule>
  </conditionalFormatting>
  <conditionalFormatting sqref="J41">
    <cfRule type="cellIs" dxfId="63" priority="79" operator="lessThan">
      <formula>10</formula>
    </cfRule>
    <cfRule type="cellIs" dxfId="62" priority="80" operator="greaterThanOrEqual">
      <formula>10</formula>
    </cfRule>
  </conditionalFormatting>
  <conditionalFormatting sqref="M41">
    <cfRule type="cellIs" dxfId="61" priority="77" operator="lessThan">
      <formula>10</formula>
    </cfRule>
    <cfRule type="cellIs" dxfId="60" priority="78" operator="greaterThanOrEqual">
      <formula>10</formula>
    </cfRule>
  </conditionalFormatting>
  <conditionalFormatting sqref="P41">
    <cfRule type="cellIs" dxfId="59" priority="75" operator="lessThan">
      <formula>10</formula>
    </cfRule>
    <cfRule type="cellIs" dxfId="58" priority="76" operator="greaterThanOrEqual">
      <formula>10</formula>
    </cfRule>
  </conditionalFormatting>
  <conditionalFormatting sqref="S41">
    <cfRule type="cellIs" dxfId="57" priority="73" operator="lessThan">
      <formula>10</formula>
    </cfRule>
    <cfRule type="cellIs" dxfId="56" priority="74" operator="greaterThanOrEqual">
      <formula>10</formula>
    </cfRule>
  </conditionalFormatting>
  <conditionalFormatting sqref="X41">
    <cfRule type="cellIs" dxfId="55" priority="71" operator="lessThan">
      <formula>10</formula>
    </cfRule>
    <cfRule type="cellIs" dxfId="54" priority="72" operator="greaterThanOrEqual">
      <formula>10</formula>
    </cfRule>
  </conditionalFormatting>
  <conditionalFormatting sqref="V41">
    <cfRule type="cellIs" dxfId="53" priority="69" operator="lessThan">
      <formula>10</formula>
    </cfRule>
    <cfRule type="cellIs" dxfId="52" priority="70" operator="greaterThanOrEqual">
      <formula>10</formula>
    </cfRule>
  </conditionalFormatting>
  <conditionalFormatting sqref="W41">
    <cfRule type="cellIs" dxfId="51" priority="65" operator="lessThan">
      <formula>10</formula>
    </cfRule>
    <cfRule type="cellIs" dxfId="50" priority="66" operator="greaterThanOrEqual">
      <formula>10</formula>
    </cfRule>
  </conditionalFormatting>
  <conditionalFormatting sqref="AA41">
    <cfRule type="cellIs" dxfId="49" priority="67" operator="lessThan">
      <formula>1</formula>
    </cfRule>
    <cfRule type="cellIs" dxfId="48" priority="68" operator="greaterThanOrEqual">
      <formula>1</formula>
    </cfRule>
  </conditionalFormatting>
  <conditionalFormatting sqref="W42">
    <cfRule type="cellIs" dxfId="47" priority="33" operator="lessThan">
      <formula>10</formula>
    </cfRule>
    <cfRule type="cellIs" dxfId="46" priority="34" operator="greaterThanOrEqual">
      <formula>10</formula>
    </cfRule>
  </conditionalFormatting>
  <conditionalFormatting sqref="J42">
    <cfRule type="cellIs" dxfId="45" priority="47" operator="lessThan">
      <formula>10</formula>
    </cfRule>
    <cfRule type="cellIs" dxfId="44" priority="48" operator="greaterThanOrEqual">
      <formula>10</formula>
    </cfRule>
  </conditionalFormatting>
  <conditionalFormatting sqref="M42">
    <cfRule type="cellIs" dxfId="43" priority="45" operator="lessThan">
      <formula>10</formula>
    </cfRule>
    <cfRule type="cellIs" dxfId="42" priority="46" operator="greaterThanOrEqual">
      <formula>10</formula>
    </cfRule>
  </conditionalFormatting>
  <conditionalFormatting sqref="P42">
    <cfRule type="cellIs" dxfId="41" priority="43" operator="lessThan">
      <formula>10</formula>
    </cfRule>
    <cfRule type="cellIs" dxfId="40" priority="44" operator="greaterThanOrEqual">
      <formula>10</formula>
    </cfRule>
  </conditionalFormatting>
  <conditionalFormatting sqref="S42">
    <cfRule type="cellIs" dxfId="39" priority="41" operator="lessThan">
      <formula>10</formula>
    </cfRule>
    <cfRule type="cellIs" dxfId="38" priority="42" operator="greaterThanOrEqual">
      <formula>10</formula>
    </cfRule>
  </conditionalFormatting>
  <conditionalFormatting sqref="X42">
    <cfRule type="cellIs" dxfId="37" priority="39" operator="lessThan">
      <formula>10</formula>
    </cfRule>
    <cfRule type="cellIs" dxfId="36" priority="40" operator="greaterThanOrEqual">
      <formula>10</formula>
    </cfRule>
  </conditionalFormatting>
  <conditionalFormatting sqref="V42">
    <cfRule type="cellIs" dxfId="35" priority="37" operator="lessThan">
      <formula>10</formula>
    </cfRule>
    <cfRule type="cellIs" dxfId="34" priority="38" operator="greaterThanOrEqual">
      <formula>10</formula>
    </cfRule>
  </conditionalFormatting>
  <conditionalFormatting sqref="AA42">
    <cfRule type="cellIs" dxfId="33" priority="35" operator="lessThan">
      <formula>1</formula>
    </cfRule>
    <cfRule type="cellIs" dxfId="32" priority="36" operator="greaterThanOrEqual">
      <formula>1</formula>
    </cfRule>
  </conditionalFormatting>
  <conditionalFormatting sqref="J37">
    <cfRule type="cellIs" dxfId="31" priority="31" operator="lessThan">
      <formula>10</formula>
    </cfRule>
    <cfRule type="cellIs" dxfId="30" priority="32" operator="greaterThanOrEqual">
      <formula>10</formula>
    </cfRule>
  </conditionalFormatting>
  <conditionalFormatting sqref="M37">
    <cfRule type="cellIs" dxfId="29" priority="29" operator="lessThan">
      <formula>10</formula>
    </cfRule>
    <cfRule type="cellIs" dxfId="28" priority="30" operator="greaterThanOrEqual">
      <formula>10</formula>
    </cfRule>
  </conditionalFormatting>
  <conditionalFormatting sqref="P37">
    <cfRule type="cellIs" dxfId="27" priority="27" operator="lessThan">
      <formula>10</formula>
    </cfRule>
    <cfRule type="cellIs" dxfId="26" priority="28" operator="greaterThanOrEqual">
      <formula>10</formula>
    </cfRule>
  </conditionalFormatting>
  <conditionalFormatting sqref="S37">
    <cfRule type="cellIs" dxfId="25" priority="25" operator="lessThan">
      <formula>10</formula>
    </cfRule>
    <cfRule type="cellIs" dxfId="24" priority="26" operator="greaterThanOrEqual">
      <formula>10</formula>
    </cfRule>
  </conditionalFormatting>
  <conditionalFormatting sqref="X37">
    <cfRule type="cellIs" dxfId="23" priority="23" operator="lessThan">
      <formula>10</formula>
    </cfRule>
    <cfRule type="cellIs" dxfId="22" priority="24" operator="greaterThanOrEqual">
      <formula>10</formula>
    </cfRule>
  </conditionalFormatting>
  <conditionalFormatting sqref="V37">
    <cfRule type="cellIs" dxfId="21" priority="21" operator="lessThan">
      <formula>10</formula>
    </cfRule>
    <cfRule type="cellIs" dxfId="20" priority="22" operator="greaterThanOrEqual">
      <formula>10</formula>
    </cfRule>
  </conditionalFormatting>
  <conditionalFormatting sqref="AA37">
    <cfRule type="cellIs" dxfId="19" priority="19" operator="lessThan">
      <formula>1</formula>
    </cfRule>
    <cfRule type="cellIs" dxfId="18" priority="20" operator="greaterThanOrEqual">
      <formula>1</formula>
    </cfRule>
  </conditionalFormatting>
  <conditionalFormatting sqref="W37">
    <cfRule type="cellIs" dxfId="17" priority="17" operator="lessThan">
      <formula>10</formula>
    </cfRule>
    <cfRule type="cellIs" dxfId="16" priority="18" operator="greaterThanOrEqual">
      <formula>10</formula>
    </cfRule>
  </conditionalFormatting>
  <conditionalFormatting sqref="J38">
    <cfRule type="cellIs" dxfId="15" priority="15" operator="lessThan">
      <formula>10</formula>
    </cfRule>
    <cfRule type="cellIs" dxfId="14" priority="16" operator="greaterThanOrEqual">
      <formula>10</formula>
    </cfRule>
  </conditionalFormatting>
  <conditionalFormatting sqref="M38">
    <cfRule type="cellIs" dxfId="13" priority="13" operator="lessThan">
      <formula>10</formula>
    </cfRule>
    <cfRule type="cellIs" dxfId="12" priority="14" operator="greaterThanOrEqual">
      <formula>10</formula>
    </cfRule>
  </conditionalFormatting>
  <conditionalFormatting sqref="P38">
    <cfRule type="cellIs" dxfId="11" priority="11" operator="lessThan">
      <formula>10</formula>
    </cfRule>
    <cfRule type="cellIs" dxfId="10" priority="12" operator="greaterThanOrEqual">
      <formula>10</formula>
    </cfRule>
  </conditionalFormatting>
  <conditionalFormatting sqref="S38">
    <cfRule type="cellIs" dxfId="9" priority="9" operator="lessThan">
      <formula>10</formula>
    </cfRule>
    <cfRule type="cellIs" dxfId="8" priority="10" operator="greaterThanOrEqual">
      <formula>10</formula>
    </cfRule>
  </conditionalFormatting>
  <conditionalFormatting sqref="X38">
    <cfRule type="cellIs" dxfId="7" priority="7" operator="lessThan">
      <formula>10</formula>
    </cfRule>
    <cfRule type="cellIs" dxfId="6" priority="8" operator="greaterThanOrEqual">
      <formula>10</formula>
    </cfRule>
  </conditionalFormatting>
  <conditionalFormatting sqref="V38">
    <cfRule type="cellIs" dxfId="5" priority="5" operator="lessThan">
      <formula>10</formula>
    </cfRule>
    <cfRule type="cellIs" dxfId="4" priority="6" operator="greaterThanOrEqual">
      <formula>10</formula>
    </cfRule>
  </conditionalFormatting>
  <conditionalFormatting sqref="AA38">
    <cfRule type="cellIs" dxfId="3" priority="3" operator="lessThan">
      <formula>1</formula>
    </cfRule>
    <cfRule type="cellIs" dxfId="2" priority="4" operator="greaterThanOrEqual">
      <formula>1</formula>
    </cfRule>
  </conditionalFormatting>
  <conditionalFormatting sqref="W38">
    <cfRule type="cellIs" dxfId="1" priority="1" operator="lessThan">
      <formula>10</formula>
    </cfRule>
    <cfRule type="cellIs" dxfId="0" priority="2" operator="greaterThanOrEqual">
      <formula>10</formula>
    </cfRule>
  </conditionalFormatting>
  <pageMargins left="0.7" right="0.7" top="0.51722222222222203" bottom="0.78740157499999996" header="0.3" footer="0.3"/>
  <pageSetup scale="51" fitToHeight="2" orientation="landscape" r:id="rId1"/>
  <headerFooter>
    <oddHeader>&amp;C&amp;20Informatii nutritionale produse McDonald's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(serving) Romania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Paul</dc:creator>
  <cp:lastModifiedBy>Braun Paul</cp:lastModifiedBy>
  <cp:lastPrinted>2020-08-05T07:09:29Z</cp:lastPrinted>
  <dcterms:created xsi:type="dcterms:W3CDTF">2015-04-20T12:22:33Z</dcterms:created>
  <dcterms:modified xsi:type="dcterms:W3CDTF">2020-09-29T14:30:16Z</dcterms:modified>
</cp:coreProperties>
</file>